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5" i="4"/>
  <c r="F6"/>
  <c r="E5"/>
  <c r="E6"/>
  <c r="C13"/>
  <c r="E13" s="1"/>
  <c r="D13"/>
  <c r="C13" i="5"/>
  <c r="D13"/>
  <c r="E13"/>
  <c r="F13"/>
  <c r="G13"/>
  <c r="H9" i="7"/>
  <c r="I9"/>
  <c r="J9"/>
  <c r="H10"/>
  <c r="I10"/>
  <c r="J10"/>
  <c r="D13"/>
  <c r="E13"/>
  <c r="F13"/>
  <c r="I13" s="1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D9" s="1"/>
  <c r="I9"/>
  <c r="I10"/>
  <c r="H9"/>
  <c r="H10"/>
  <c r="G9"/>
  <c r="G10"/>
  <c r="F13" i="11"/>
  <c r="E13"/>
  <c r="C13"/>
  <c r="D9" s="1"/>
  <c r="I5"/>
  <c r="I6"/>
  <c r="I7"/>
  <c r="I4"/>
  <c r="H5"/>
  <c r="H6"/>
  <c r="H7"/>
  <c r="H4"/>
  <c r="G5"/>
  <c r="G6"/>
  <c r="G7"/>
  <c r="G4"/>
  <c r="F13" i="4" l="1"/>
  <c r="J13" i="7"/>
  <c r="H13"/>
  <c r="J13" i="9"/>
  <c r="H13"/>
  <c r="I13"/>
  <c r="D12" i="11"/>
  <c r="D11"/>
  <c r="I13" i="10"/>
  <c r="H13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<sst xmlns="http://schemas.openxmlformats.org/spreadsheetml/2006/main" count="400" uniqueCount="141">
  <si>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</si>
  <si>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</si>
  <si>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</si>
  <si>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</si>
  <si>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</si>
  <si>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</si>
  <si>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</si>
  <si>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</si>
  <si>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</si>
  <si>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</si>
  <si>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</si>
  <si>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</si>
  <si>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</si>
  <si>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</si>
  <si>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</si>
  <si>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</si>
  <si>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</si>
  <si>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</si>
  <si>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</si>
  <si>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</si>
  <si>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</si>
  <si>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</si>
  <si>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</si>
  <si>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</si>
  <si>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</si>
  <si>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</si>
  <si>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</si>
  <si>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</si>
  <si>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</si>
  <si>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</si>
  <si>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</si>
  <si>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</si>
  <si>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</si>
  <si>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</si>
  <si>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</si>
  <si>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</si>
  <si>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</si>
  <si>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</si>
  <si>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</si>
  <si>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</si>
  <si>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</si>
  <si>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</si>
  <si>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</si>
  <si>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</si>
  <si>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</si>
  <si>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</si>
  <si>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</si>
  <si>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</si>
  <si>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nur 2 kleine Flächen (Bahnhofzone). Verkehrszonen sind ausgespart, aber noch nicht aufgeteilt innerhalb / ausserhalb BZ</t>
  </si>
  <si>
    <t xml:space="preserve">Für die Statistik 2007 waren nur grobe Daten verfügbar (ausschliesslich Arbeits- und Mischzonen). 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</si>
  <si>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</si>
  <si>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</si>
  <si>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</si>
  <si>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</si>
  <si>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</si>
  <si>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</si>
  <si>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</si>
  <si>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</si>
  <si>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</si>
  <si>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</si>
  <si>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GL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</si>
  <si>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</si>
  <si>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</si>
  <si>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</si>
  <si>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</si>
  <si>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</si>
  <si>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</si>
  <si>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</si>
  <si>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</si>
  <si>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</si>
  <si>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</si>
  <si>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</si>
  <si>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</si>
  <si>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</si>
  <si>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</si>
  <si>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</si>
  <si>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</si>
  <si>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</si>
  <si>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</si>
  <si>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</si>
  <si>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</si>
  <si>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</si>
  <si>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</si>
  <si>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</si>
  <si>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</si>
  <si>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</si>
  <si>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</si>
  <si>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</si>
  <si>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</si>
  <si>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</si>
  <si>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</si>
  <si>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</si>
  <si>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</si>
  <si>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</si>
  <si>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</si>
  <si>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</si>
  <si>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</si>
  <si>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</si>
  <si>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</si>
  <si>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</si>
  <si>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</si>
  <si>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</si>
  <si>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</si>
  <si>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</si>
  <si>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</si>
  <si>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</si>
  <si>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</si>
  <si>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</si>
  <si>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</si>
  <si>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</si>
  <si>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</si>
  <si>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</si>
  <si>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</si>
  <si>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</si>
  <si>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</si>
  <si>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</si>
  <si>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</si>
  <si>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</si>
  <si>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</si>
  <si>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</si>
  <si>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</si>
  <si>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</si>
  <si>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</si>
  <si>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</si>
  <si>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</si>
  <si>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</si>
  <si>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</si>
  <si>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</si>
  <si>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</si>
  <si>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</si>
  <si>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</si>
  <si>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</si>
  <si>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</si>
  <si>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</si>
  <si>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GL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</si>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</sst>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7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2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5" fillId="0" borderId="0" xfId="1" applyFont="1"/>
    <xf numFmtId="49" fontId="0" fillId="0" borderId="0" xfId="0" applyNumberFormat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9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9" fillId="0" borderId="5" xfId="3" applyNumberFormat="1" applyFont="1" applyBorder="1" applyAlignment="1">
      <alignment horizontal="left" vertical="top" wrapText="1"/>
    </xf>
    <xf numFmtId="49" fontId="9" fillId="0" borderId="13" xfId="3" applyNumberFormat="1" applyBorder="1" applyAlignment="1">
      <alignment horizontal="left" vertical="top" wrapText="1"/>
    </xf>
    <xf numFmtId="49" fontId="19" fillId="0" borderId="13" xfId="3" applyNumberFormat="1" applyFont="1" applyBorder="1" applyAlignment="1">
      <alignment horizontal="left" vertical="top" wrapText="1"/>
    </xf>
    <xf numFmtId="49" fontId="19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5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gapWidth val="70"/>
        <c:axId val="126764928"/>
        <c:axId val="126766464"/>
      </c:barChart>
      <c:catAx>
        <c:axId val="126764928"/>
        <c:scaling>
          <c:orientation val="maxMin"/>
        </c:scaling>
        <c:axPos val="l"/>
        <c:tickLblPos val="nextTo"/>
        <c:crossAx val="126766464"/>
        <c:crosses val="autoZero"/>
        <c:auto val="1"/>
        <c:lblAlgn val="ctr"/>
        <c:lblOffset val="100"/>
      </c:catAx>
      <c:valAx>
        <c:axId val="126766464"/>
        <c:scaling>
          <c:orientation val="minMax"/>
        </c:scaling>
        <c:axPos val="t"/>
        <c:majorGridlines/>
        <c:numFmt formatCode="#,##0" sourceLinked="1"/>
        <c:tickLblPos val="high"/>
        <c:crossAx val="12676492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4.9065398694843703</c:v>
                </c:pt>
                <c:pt idx="1">
                  <c:v>0</c:v>
                </c:pt>
                <c:pt idx="2">
                  <c:v>0.77449833468245</c:v>
                </c:pt>
                <c:pt idx="3">
                  <c:v>0</c:v>
                </c:pt>
                <c:pt idx="4">
                  <c:v>1.9934478696851299</c:v>
                </c:pt>
                <c:pt idx="5">
                  <c:v>0.27072573415005197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3.6677623783964401</c:v>
                </c:pt>
                <c:pt idx="1">
                  <c:v>2.8749228861223401</c:v>
                </c:pt>
                <c:pt idx="2">
                  <c:v>3.8528046769728395</c:v>
                </c:pt>
                <c:pt idx="3">
                  <c:v>0</c:v>
                </c:pt>
                <c:pt idx="4">
                  <c:v>1.3390192897670801</c:v>
                </c:pt>
                <c:pt idx="5">
                  <c:v>0.112122470217472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13.1204660374803</c:v>
                </c:pt>
                <c:pt idx="1">
                  <c:v>31.884595761802299</c:v>
                </c:pt>
                <c:pt idx="2">
                  <c:v>18.300192164785901</c:v>
                </c:pt>
                <c:pt idx="3">
                  <c:v>24.984760592785502</c:v>
                </c:pt>
                <c:pt idx="4">
                  <c:v>12.1435039212192</c:v>
                </c:pt>
                <c:pt idx="5">
                  <c:v>4.0821052182656503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225.28327453222801</c:v>
                </c:pt>
                <c:pt idx="1">
                  <c:v>104.44811627871701</c:v>
                </c:pt>
                <c:pt idx="2">
                  <c:v>38.734756680971998</c:v>
                </c:pt>
                <c:pt idx="3">
                  <c:v>144.129568965201</c:v>
                </c:pt>
                <c:pt idx="4">
                  <c:v>100.648871125716</c:v>
                </c:pt>
                <c:pt idx="5">
                  <c:v>10.2135639281518</c:v>
                </c:pt>
                <c:pt idx="6">
                  <c:v>10.4685828786003</c:v>
                </c:pt>
                <c:pt idx="7">
                  <c:v>0.60296349999988896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306.00445425914</c:v>
                </c:pt>
                <c:pt idx="1">
                  <c:v>146.38018330992699</c:v>
                </c:pt>
                <c:pt idx="2">
                  <c:v>45.485492627374001</c:v>
                </c:pt>
                <c:pt idx="3">
                  <c:v>74.277808076074194</c:v>
                </c:pt>
                <c:pt idx="4">
                  <c:v>66.491547073019206</c:v>
                </c:pt>
                <c:pt idx="5">
                  <c:v>10.5044509052822</c:v>
                </c:pt>
                <c:pt idx="6">
                  <c:v>0.58110610976471</c:v>
                </c:pt>
                <c:pt idx="7">
                  <c:v>9.2879999999889995E-3</c:v>
                </c:pt>
                <c:pt idx="8">
                  <c:v>3.6464445662502496</c:v>
                </c:pt>
              </c:numCache>
            </c:numRef>
          </c:val>
        </c:ser>
        <c:gapWidth val="50"/>
        <c:overlap val="100"/>
        <c:axId val="133018368"/>
        <c:axId val="133019904"/>
      </c:barChart>
      <c:catAx>
        <c:axId val="133018368"/>
        <c:scaling>
          <c:orientation val="maxMin"/>
        </c:scaling>
        <c:axPos val="l"/>
        <c:tickLblPos val="nextTo"/>
        <c:crossAx val="133019904"/>
        <c:crosses val="autoZero"/>
        <c:auto val="1"/>
        <c:lblAlgn val="ctr"/>
        <c:lblOffset val="100"/>
      </c:catAx>
      <c:valAx>
        <c:axId val="133019904"/>
        <c:scaling>
          <c:orientation val="minMax"/>
        </c:scaling>
        <c:axPos val="t"/>
        <c:majorGridlines/>
        <c:numFmt formatCode="#,##0" sourceLinked="1"/>
        <c:tickLblPos val="high"/>
        <c:crossAx val="1330183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8.8728664929218597E-3</c:v>
                </c:pt>
                <c:pt idx="1">
                  <c:v>0</c:v>
                </c:pt>
                <c:pt idx="2">
                  <c:v>7.2283214024389765E-3</c:v>
                </c:pt>
                <c:pt idx="3">
                  <c:v>0</c:v>
                </c:pt>
                <c:pt idx="4">
                  <c:v>1.0916040326671424E-2</c:v>
                </c:pt>
                <c:pt idx="5">
                  <c:v>1.0750350451036594E-2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3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6.6326916272858444E-3</c:v>
                </c:pt>
                <c:pt idx="1">
                  <c:v>1.0066685980775545E-2</c:v>
                </c:pt>
                <c:pt idx="2">
                  <c:v>3.5957870093288428E-2</c:v>
                </c:pt>
                <c:pt idx="3">
                  <c:v>0</c:v>
                </c:pt>
                <c:pt idx="4">
                  <c:v>7.3324157544170611E-3</c:v>
                </c:pt>
                <c:pt idx="5">
                  <c:v>4.4523135270386188E-3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2.3726729339246643E-2</c:v>
                </c:pt>
                <c:pt idx="1">
                  <c:v>0.11164550350460142</c:v>
                </c:pt>
                <c:pt idx="2">
                  <c:v>0.17079400273688597</c:v>
                </c:pt>
                <c:pt idx="3">
                  <c:v>0.10265229121883143</c:v>
                </c:pt>
                <c:pt idx="4">
                  <c:v>6.6497338870496456E-2</c:v>
                </c:pt>
                <c:pt idx="5">
                  <c:v>0.1620978582332992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0.40739675436954886</c:v>
                </c:pt>
                <c:pt idx="1">
                  <c:v>0.36573029243213973</c:v>
                </c:pt>
                <c:pt idx="2">
                  <c:v>0.36150790543679201</c:v>
                </c:pt>
                <c:pt idx="3">
                  <c:v>0.59217019237449386</c:v>
                </c:pt>
                <c:pt idx="4">
                  <c:v>0.55114916860896457</c:v>
                </c:pt>
                <c:pt idx="5">
                  <c:v>0.40557426846182482</c:v>
                </c:pt>
                <c:pt idx="6">
                  <c:v>0.94740973158822872</c:v>
                </c:pt>
                <c:pt idx="7">
                  <c:v>0.98482976358573104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0.55337095817099669</c:v>
                </c:pt>
                <c:pt idx="1">
                  <c:v>0.51255751808248329</c:v>
                </c:pt>
                <c:pt idx="2">
                  <c:v>0.42451190033059466</c:v>
                </c:pt>
                <c:pt idx="3">
                  <c:v>0.30517751640667473</c:v>
                </c:pt>
                <c:pt idx="4">
                  <c:v>0.36410503643945036</c:v>
                </c:pt>
                <c:pt idx="5">
                  <c:v>0.41712520932680081</c:v>
                </c:pt>
                <c:pt idx="6">
                  <c:v>5.2590268411771342E-2</c:v>
                </c:pt>
                <c:pt idx="7">
                  <c:v>1.5170236414269057E-2</c:v>
                </c:pt>
                <c:pt idx="8">
                  <c:v>1</c:v>
                </c:pt>
              </c:numCache>
            </c:numRef>
          </c:val>
        </c:ser>
        <c:gapWidth val="50"/>
        <c:overlap val="100"/>
        <c:axId val="133099904"/>
        <c:axId val="133101440"/>
      </c:barChart>
      <c:catAx>
        <c:axId val="133099904"/>
        <c:scaling>
          <c:orientation val="maxMin"/>
        </c:scaling>
        <c:axPos val="l"/>
        <c:tickLblPos val="nextTo"/>
        <c:crossAx val="133101440"/>
        <c:crosses val="autoZero"/>
        <c:auto val="1"/>
        <c:lblAlgn val="ctr"/>
        <c:lblOffset val="100"/>
      </c:catAx>
      <c:valAx>
        <c:axId val="133101440"/>
        <c:scaling>
          <c:orientation val="minMax"/>
        </c:scaling>
        <c:axPos val="t"/>
        <c:majorGridlines/>
        <c:numFmt formatCode="0%" sourceLinked="1"/>
        <c:tickLblPos val="high"/>
        <c:crossAx val="1330999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319.22719999999998</c:v>
                </c:pt>
                <c:pt idx="2">
                  <c:v>1220.633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gapWidth val="50"/>
        <c:axId val="133138688"/>
        <c:axId val="133185536"/>
      </c:barChart>
      <c:catAx>
        <c:axId val="133138688"/>
        <c:scaling>
          <c:orientation val="maxMin"/>
        </c:scaling>
        <c:axPos val="l"/>
        <c:tickLblPos val="nextTo"/>
        <c:crossAx val="133185536"/>
        <c:crosses val="autoZero"/>
        <c:auto val="1"/>
        <c:lblAlgn val="ctr"/>
        <c:lblOffset val="100"/>
      </c:catAx>
      <c:valAx>
        <c:axId val="133185536"/>
        <c:scaling>
          <c:orientation val="minMax"/>
        </c:scaling>
        <c:axPos val="t"/>
        <c:majorGridlines/>
        <c:numFmt formatCode="General" sourceLinked="1"/>
        <c:tickLblPos val="high"/>
        <c:crossAx val="1331386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552.98249693084301</c:v>
                </c:pt>
                <c:pt idx="1">
                  <c:v>285.58781923466699</c:v>
                </c:pt>
                <c:pt idx="2">
                  <c:v>107.14774382947002</c:v>
                </c:pt>
                <c:pt idx="3">
                  <c:v>243.39213708738001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69"/>
          <c:y val="0.14803982101356272"/>
          <c:w val="0.31535138228866888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321.35007585600403</c:v>
                </c:pt>
                <c:pt idx="6" formatCode="#,##0">
                  <c:v>1090.86786516692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6470016"/>
        <c:axId val="126471552"/>
      </c:barChart>
      <c:catAx>
        <c:axId val="126470016"/>
        <c:scaling>
          <c:orientation val="maxMin"/>
        </c:scaling>
        <c:axPos val="l"/>
        <c:tickLblPos val="nextTo"/>
        <c:crossAx val="126471552"/>
        <c:crosses val="autoZero"/>
        <c:auto val="1"/>
        <c:lblAlgn val="ctr"/>
        <c:lblOffset val="100"/>
      </c:catAx>
      <c:valAx>
        <c:axId val="126471552"/>
        <c:scaling>
          <c:orientation val="minMax"/>
        </c:scaling>
        <c:axPos val="t"/>
        <c:majorGridlines/>
        <c:numFmt formatCode="General" sourceLinked="1"/>
        <c:tickLblPos val="high"/>
        <c:crossAx val="1264700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270.51946784746525</c:v>
                </c:pt>
                <c:pt idx="6" formatCode="#,##0">
                  <c:v>449.30510530372743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8222336"/>
        <c:axId val="128223872"/>
      </c:barChart>
      <c:catAx>
        <c:axId val="128222336"/>
        <c:scaling>
          <c:orientation val="maxMin"/>
        </c:scaling>
        <c:axPos val="l"/>
        <c:tickLblPos val="nextTo"/>
        <c:crossAx val="128223872"/>
        <c:crosses val="autoZero"/>
        <c:auto val="1"/>
        <c:lblAlgn val="ctr"/>
        <c:lblOffset val="100"/>
      </c:catAx>
      <c:valAx>
        <c:axId val="128223872"/>
        <c:scaling>
          <c:orientation val="minMax"/>
        </c:scaling>
        <c:axPos val="t"/>
        <c:majorGridlines/>
        <c:numFmt formatCode="General" sourceLinked="1"/>
        <c:tickLblPos val="high"/>
        <c:crossAx val="1282223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179.55527510532715</c:v>
                </c:pt>
                <c:pt idx="6" formatCode="#,##0">
                  <c:v>330.52595599530963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8325888"/>
        <c:axId val="128348160"/>
      </c:barChart>
      <c:catAx>
        <c:axId val="128325888"/>
        <c:scaling>
          <c:orientation val="maxMin"/>
        </c:scaling>
        <c:axPos val="l"/>
        <c:tickLblPos val="nextTo"/>
        <c:crossAx val="128348160"/>
        <c:crosses val="autoZero"/>
        <c:auto val="1"/>
        <c:lblAlgn val="ctr"/>
        <c:lblOffset val="100"/>
      </c:catAx>
      <c:valAx>
        <c:axId val="128348160"/>
        <c:scaling>
          <c:orientation val="minMax"/>
        </c:scaling>
        <c:axPos val="t"/>
        <c:majorGridlines/>
        <c:numFmt formatCode="General" sourceLinked="1"/>
        <c:tickLblPos val="high"/>
        <c:crossAx val="1283258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408.73838183315002</c:v>
                </c:pt>
                <c:pt idx="1">
                  <c:v>172.41081068119098</c:v>
                </c:pt>
                <c:pt idx="2">
                  <c:v>83.88531816583361</c:v>
                </c:pt>
                <c:pt idx="3">
                  <c:v>231.60682143657931</c:v>
                </c:pt>
                <c:pt idx="4">
                  <c:v>182.616389304743</c:v>
                </c:pt>
                <c:pt idx="5">
                  <c:v>25.182969350892598</c:v>
                </c:pt>
                <c:pt idx="6">
                  <c:v>11.049689218680001</c:v>
                </c:pt>
                <c:pt idx="7">
                  <c:v>0.61225149999987993</c:v>
                </c:pt>
                <c:pt idx="8">
                  <c:v>3.6464445662502496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47.863435197180905</c:v>
                </c:pt>
                <c:pt idx="1">
                  <c:v>19.304010052921399</c:v>
                </c:pt>
                <c:pt idx="2">
                  <c:v>9.3324139673843014</c:v>
                </c:pt>
                <c:pt idx="3">
                  <c:v>7.7757649888977891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96.380679900512092</c:v>
                </c:pt>
                <c:pt idx="1">
                  <c:v>93.872998500554601</c:v>
                </c:pt>
                <c:pt idx="2">
                  <c:v>13.930011696252098</c:v>
                </c:pt>
                <c:pt idx="3">
                  <c:v>4.0095506619029102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390272"/>
        <c:axId val="128391808"/>
      </c:barChart>
      <c:catAx>
        <c:axId val="128390272"/>
        <c:scaling>
          <c:orientation val="maxMin"/>
        </c:scaling>
        <c:axPos val="l"/>
        <c:tickLblPos val="nextTo"/>
        <c:crossAx val="128391808"/>
        <c:crosses val="autoZero"/>
        <c:auto val="1"/>
        <c:lblAlgn val="ctr"/>
        <c:lblOffset val="100"/>
      </c:catAx>
      <c:valAx>
        <c:axId val="128391808"/>
        <c:scaling>
          <c:orientation val="minMax"/>
        </c:scaling>
        <c:axPos val="t"/>
        <c:majorGridlines/>
        <c:numFmt formatCode="#,##0" sourceLinked="1"/>
        <c:tickLblPos val="high"/>
        <c:crossAx val="1283902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0.73915247607605128</c:v>
                </c:pt>
                <c:pt idx="1">
                  <c:v>0.60370505697065924</c:v>
                </c:pt>
                <c:pt idx="2">
                  <c:v>0.78289392914647382</c:v>
                </c:pt>
                <c:pt idx="3">
                  <c:v>0.95157889736360024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8.6555063610208247E-2</c:v>
                </c:pt>
                <c:pt idx="1">
                  <c:v>6.759395447835724E-2</c:v>
                </c:pt>
                <c:pt idx="2">
                  <c:v>8.7098557877590202E-2</c:v>
                </c:pt>
                <c:pt idx="3">
                  <c:v>3.1947478180473096E-2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0.17429246031374052</c:v>
                </c:pt>
                <c:pt idx="1">
                  <c:v>0.32870098855098345</c:v>
                </c:pt>
                <c:pt idx="2">
                  <c:v>0.1300075129759361</c:v>
                </c:pt>
                <c:pt idx="3">
                  <c:v>1.6473624455926629E-2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28419712"/>
        <c:axId val="128421248"/>
      </c:barChart>
      <c:catAx>
        <c:axId val="128419712"/>
        <c:scaling>
          <c:orientation val="maxMin"/>
        </c:scaling>
        <c:axPos val="l"/>
        <c:tickLblPos val="nextTo"/>
        <c:crossAx val="128421248"/>
        <c:crosses val="autoZero"/>
        <c:auto val="1"/>
        <c:lblAlgn val="ctr"/>
        <c:lblOffset val="100"/>
      </c:catAx>
      <c:valAx>
        <c:axId val="128421248"/>
        <c:scaling>
          <c:orientation val="minMax"/>
        </c:scaling>
        <c:axPos val="t"/>
        <c:majorGridlines/>
        <c:numFmt formatCode="0%" sourceLinked="1"/>
        <c:tickLblPos val="high"/>
        <c:crossAx val="12841971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283.10208876071721</c:v>
                </c:pt>
                <c:pt idx="6" formatCode="#,##0">
                  <c:v>836.64698729660199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13.675235859856603</c:v>
                </c:pt>
                <c:pt idx="6" formatCode="#,##0">
                  <c:v>70.600388346526017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24.5727512354302</c:v>
                </c:pt>
                <c:pt idx="6" formatCode="#,##0">
                  <c:v>183.620489523792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28540032"/>
        <c:axId val="128570880"/>
      </c:barChart>
      <c:catAx>
        <c:axId val="128540032"/>
        <c:scaling>
          <c:orientation val="maxMin"/>
        </c:scaling>
        <c:axPos val="l"/>
        <c:tickLblPos val="nextTo"/>
        <c:crossAx val="128570880"/>
        <c:crosses val="autoZero"/>
        <c:auto val="1"/>
        <c:lblAlgn val="ctr"/>
        <c:lblOffset val="100"/>
      </c:catAx>
      <c:valAx>
        <c:axId val="128570880"/>
        <c:scaling>
          <c:orientation val="minMax"/>
        </c:scaling>
        <c:axPos val="t"/>
        <c:majorGridlines/>
        <c:numFmt formatCode="General" sourceLinked="1"/>
        <c:tickLblPos val="high"/>
        <c:crossAx val="12854003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0.8809771959959779</c:v>
                </c:pt>
                <c:pt idx="6" formatCode="0%">
                  <c:v>0.76695538846822831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4.2555570660529216E-2</c:v>
                </c:pt>
                <c:pt idx="6" formatCode="0%">
                  <c:v>6.4719468416757367E-2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7.6467233343492882E-2</c:v>
                </c:pt>
                <c:pt idx="6" formatCode="0%">
                  <c:v>0.16832514311501437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2965504"/>
        <c:axId val="132967040"/>
      </c:barChart>
      <c:catAx>
        <c:axId val="132965504"/>
        <c:scaling>
          <c:orientation val="maxMin"/>
        </c:scaling>
        <c:axPos val="l"/>
        <c:tickLblPos val="nextTo"/>
        <c:crossAx val="132967040"/>
        <c:crosses val="autoZero"/>
        <c:auto val="1"/>
        <c:lblAlgn val="ctr"/>
        <c:lblOffset val="100"/>
      </c:catAx>
      <c:valAx>
        <c:axId val="132967040"/>
        <c:scaling>
          <c:orientation val="minMax"/>
        </c:scaling>
        <c:axPos val="t"/>
        <c:majorGridlines/>
        <c:numFmt formatCode="0%" sourceLinked="1"/>
        <c:tickLblPos val="high"/>
        <c:crossAx val="1329655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38825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43600" y="3286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21257" y="2914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00750" y="34290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05500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91325" y="3667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53150" y="3152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96025" y="33147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81650" y="2895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57925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76900" y="32099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533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52" t="s">
        <v>68</v>
      </c>
    </row>
    <row r="2" spans="1:2" ht="18.75">
      <c r="A2" s="52" t="s">
        <v>69</v>
      </c>
    </row>
    <row r="4" spans="1:2" ht="12.75">
      <c r="A4" s="67" t="s">
        <v>60</v>
      </c>
      <c r="B4" s="68"/>
    </row>
    <row r="5" spans="1:2" ht="12.75">
      <c r="A5" s="69"/>
      <c r="B5" s="70"/>
    </row>
    <row r="6" spans="1:2">
      <c r="A6" s="30" t="s">
        <v>51</v>
      </c>
      <c r="B6" s="43" t="s">
        <v>45</v>
      </c>
    </row>
    <row r="7" spans="1:2">
      <c r="A7" s="31"/>
      <c r="B7" s="44"/>
    </row>
    <row r="8" spans="1:2">
      <c r="A8" s="30" t="s">
        <v>52</v>
      </c>
      <c r="B8" s="43" t="s">
        <v>46</v>
      </c>
    </row>
    <row r="9" spans="1:2">
      <c r="A9" s="36" t="s">
        <v>53</v>
      </c>
      <c r="B9" s="45">
        <v>3</v>
      </c>
    </row>
    <row r="10" spans="1:2">
      <c r="A10" s="32"/>
      <c r="B10" s="44"/>
    </row>
    <row r="11" spans="1:2">
      <c r="A11" s="31" t="s">
        <v>54</v>
      </c>
      <c r="B11" s="43"/>
    </row>
    <row r="12" spans="1:2">
      <c r="A12" s="37" t="s">
        <v>55</v>
      </c>
      <c r="B12" s="45">
        <v>26</v>
      </c>
    </row>
    <row r="13" spans="1:2">
      <c r="A13" s="36" t="s">
        <v>56</v>
      </c>
      <c r="B13" s="45" t="s">
        <v>47</v>
      </c>
    </row>
    <row r="14" spans="1:2">
      <c r="A14" s="31"/>
      <c r="B14" s="44"/>
    </row>
    <row r="15" spans="1:2" ht="45">
      <c r="A15" s="33" t="s">
        <v>57</v>
      </c>
      <c r="B15" s="43" t="s">
        <v>48</v>
      </c>
    </row>
    <row r="16" spans="1:2">
      <c r="A16" s="32"/>
      <c r="B16" s="44"/>
    </row>
    <row r="17" spans="1:2" ht="30">
      <c r="A17" s="30" t="s">
        <v>58</v>
      </c>
      <c r="B17" s="46" t="s">
        <v>49</v>
      </c>
    </row>
    <row r="18" spans="1:2" ht="30">
      <c r="A18" s="34"/>
      <c r="B18" s="47" t="s">
        <v>50</v>
      </c>
    </row>
    <row r="19" spans="1:2">
      <c r="A19" s="35"/>
      <c r="B19" s="44"/>
    </row>
    <row r="21" spans="1:2" s="49" customFormat="1" ht="17.100000000000001" customHeight="1">
      <c r="A21" s="48" t="s">
        <v>61</v>
      </c>
      <c r="B21" s="48"/>
    </row>
    <row r="22" spans="1:2" s="55" customFormat="1" ht="15" customHeight="1">
      <c r="A22" s="50" t="s">
        <v>80</v>
      </c>
      <c r="B22" s="50"/>
    </row>
    <row r="23" spans="1:2">
      <c r="A23" s="50" t="s">
        <v>62</v>
      </c>
      <c r="B23" s="51"/>
    </row>
    <row r="24" spans="1:2">
      <c r="A24" s="50" t="s">
        <v>63</v>
      </c>
      <c r="B24" s="51"/>
    </row>
    <row r="25" spans="1:2">
      <c r="A25" s="50" t="s">
        <v>64</v>
      </c>
      <c r="B25" s="51"/>
    </row>
    <row r="26" spans="1:2">
      <c r="A26" s="50" t="s">
        <v>65</v>
      </c>
      <c r="B26" s="51"/>
    </row>
    <row r="27" spans="1:2">
      <c r="A27" s="50" t="s">
        <v>66</v>
      </c>
      <c r="B27" s="51"/>
    </row>
    <row r="28" spans="1:2">
      <c r="A28" s="50" t="s">
        <v>67</v>
      </c>
      <c r="B28" s="51"/>
    </row>
    <row r="32" spans="1:2">
      <c r="A32" s="57" t="s">
        <v>69</v>
      </c>
    </row>
    <row r="33" spans="1:1">
      <c r="A33" s="57" t="s">
        <v>81</v>
      </c>
    </row>
    <row r="34" spans="1:1">
      <c r="A34" s="57" t="s">
        <v>82</v>
      </c>
    </row>
    <row r="35" spans="1:1">
      <c r="A35" s="57"/>
    </row>
    <row r="36" spans="1:1">
      <c r="A36" s="57" t="s">
        <v>83</v>
      </c>
    </row>
    <row r="37" spans="1:1">
      <c r="A37" s="57" t="s">
        <v>68</v>
      </c>
    </row>
    <row r="38" spans="1:1">
      <c r="A38" s="57" t="s">
        <v>84</v>
      </c>
    </row>
    <row r="39" spans="1:1">
      <c r="A39" s="56" t="s">
        <v>85</v>
      </c>
    </row>
    <row r="40" spans="1:1">
      <c r="A40" s="57"/>
    </row>
    <row r="41" spans="1:1">
      <c r="A41" s="57" t="s">
        <v>86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6" customWidth="1"/>
    <col min="2" max="2" width="70.7109375" style="66" customWidth="1"/>
    <col min="3" max="16384" width="11.42578125" style="58"/>
  </cols>
  <sheetData>
    <row r="1" spans="1:2">
      <c r="A1" s="71" t="s">
        <v>87</v>
      </c>
      <c r="B1" s="73" t="s">
        <v>88</v>
      </c>
    </row>
    <row r="2" spans="1:2">
      <c r="A2" s="72"/>
      <c r="B2" s="74"/>
    </row>
    <row r="3" spans="1:2">
      <c r="A3" s="59" t="s">
        <v>18</v>
      </c>
      <c r="B3" s="60" t="s">
        <v>89</v>
      </c>
    </row>
    <row r="4" spans="1:2">
      <c r="A4" s="61" t="s">
        <v>25</v>
      </c>
      <c r="B4" s="62" t="s">
        <v>90</v>
      </c>
    </row>
    <row r="5" spans="1:2" ht="30">
      <c r="A5" s="61" t="s">
        <v>19</v>
      </c>
      <c r="B5" s="62" t="s">
        <v>91</v>
      </c>
    </row>
    <row r="6" spans="1:2" ht="45" customHeight="1">
      <c r="A6" s="61" t="s">
        <v>26</v>
      </c>
      <c r="B6" s="63" t="s">
        <v>92</v>
      </c>
    </row>
    <row r="7" spans="1:2">
      <c r="A7" s="61" t="s">
        <v>20</v>
      </c>
      <c r="B7" s="62" t="s">
        <v>93</v>
      </c>
    </row>
    <row r="8" spans="1:2" ht="30">
      <c r="A8" s="61" t="s">
        <v>21</v>
      </c>
      <c r="B8" s="62" t="s">
        <v>94</v>
      </c>
    </row>
    <row r="9" spans="1:2" ht="30">
      <c r="A9" s="61" t="s">
        <v>22</v>
      </c>
      <c r="B9" s="62" t="s">
        <v>95</v>
      </c>
    </row>
    <row r="10" spans="1:2" ht="17.25">
      <c r="A10" s="61" t="s">
        <v>96</v>
      </c>
      <c r="B10" s="62" t="s">
        <v>97</v>
      </c>
    </row>
    <row r="11" spans="1:2" ht="30">
      <c r="A11" s="61" t="s">
        <v>98</v>
      </c>
      <c r="B11" s="62" t="s">
        <v>99</v>
      </c>
    </row>
    <row r="12" spans="1:2" ht="17.25">
      <c r="A12" s="61" t="s">
        <v>100</v>
      </c>
      <c r="B12" s="62" t="s">
        <v>101</v>
      </c>
    </row>
    <row r="13" spans="1:2" ht="30">
      <c r="A13" s="61" t="s">
        <v>102</v>
      </c>
      <c r="B13" s="62" t="s">
        <v>103</v>
      </c>
    </row>
    <row r="14" spans="1:2" ht="15" customHeight="1">
      <c r="A14" s="61" t="s">
        <v>76</v>
      </c>
      <c r="B14" s="62" t="s">
        <v>104</v>
      </c>
    </row>
    <row r="15" spans="1:2" ht="15" customHeight="1">
      <c r="A15" s="61" t="s">
        <v>77</v>
      </c>
      <c r="B15" s="62" t="s">
        <v>105</v>
      </c>
    </row>
    <row r="16" spans="1:2">
      <c r="A16" s="61" t="s">
        <v>106</v>
      </c>
      <c r="B16" s="62" t="s">
        <v>107</v>
      </c>
    </row>
    <row r="17" spans="1:2" ht="30">
      <c r="A17" s="61" t="s">
        <v>78</v>
      </c>
      <c r="B17" s="62" t="s">
        <v>108</v>
      </c>
    </row>
    <row r="18" spans="1:2">
      <c r="A18" s="61" t="s">
        <v>28</v>
      </c>
      <c r="B18" s="62" t="s">
        <v>109</v>
      </c>
    </row>
    <row r="19" spans="1:2">
      <c r="A19" s="61" t="s">
        <v>29</v>
      </c>
      <c r="B19" s="62" t="s">
        <v>110</v>
      </c>
    </row>
    <row r="20" spans="1:2" ht="30">
      <c r="A20" s="61" t="s">
        <v>79</v>
      </c>
      <c r="B20" s="62" t="s">
        <v>111</v>
      </c>
    </row>
    <row r="21" spans="1:2">
      <c r="A21" s="61" t="s">
        <v>30</v>
      </c>
      <c r="B21" s="62" t="s">
        <v>110</v>
      </c>
    </row>
    <row r="22" spans="1:2" ht="17.25">
      <c r="A22" s="61" t="s">
        <v>112</v>
      </c>
      <c r="B22" s="62" t="s">
        <v>113</v>
      </c>
    </row>
    <row r="23" spans="1:2" ht="45">
      <c r="A23" s="61" t="s">
        <v>132</v>
      </c>
      <c r="B23" s="62" t="s">
        <v>114</v>
      </c>
    </row>
    <row r="24" spans="1:2" ht="30">
      <c r="A24" s="61" t="s">
        <v>31</v>
      </c>
      <c r="B24" s="62" t="s">
        <v>115</v>
      </c>
    </row>
    <row r="25" spans="1:2" ht="30">
      <c r="A25" s="61" t="s">
        <v>32</v>
      </c>
      <c r="B25" s="62" t="s">
        <v>116</v>
      </c>
    </row>
    <row r="26" spans="1:2" ht="30">
      <c r="A26" s="61" t="s">
        <v>135</v>
      </c>
      <c r="B26" s="62" t="s">
        <v>117</v>
      </c>
    </row>
    <row r="27" spans="1:2" ht="30">
      <c r="A27" s="61" t="s">
        <v>137</v>
      </c>
      <c r="B27" s="62" t="s">
        <v>118</v>
      </c>
    </row>
    <row r="28" spans="1:2" ht="30">
      <c r="A28" s="61" t="s">
        <v>33</v>
      </c>
      <c r="B28" s="62" t="s">
        <v>119</v>
      </c>
    </row>
    <row r="29" spans="1:2" ht="30">
      <c r="A29" s="61" t="s">
        <v>34</v>
      </c>
      <c r="B29" s="62" t="s">
        <v>120</v>
      </c>
    </row>
    <row r="30" spans="1:2" ht="30">
      <c r="A30" s="61" t="s">
        <v>35</v>
      </c>
      <c r="B30" s="62" t="s">
        <v>121</v>
      </c>
    </row>
    <row r="31" spans="1:2" ht="30">
      <c r="A31" s="61" t="s">
        <v>136</v>
      </c>
      <c r="B31" s="62" t="s">
        <v>122</v>
      </c>
    </row>
    <row r="32" spans="1:2" ht="30">
      <c r="A32" s="61" t="s">
        <v>138</v>
      </c>
      <c r="B32" s="62" t="s">
        <v>123</v>
      </c>
    </row>
    <row r="33" spans="1:2" ht="30">
      <c r="A33" s="61" t="s">
        <v>36</v>
      </c>
      <c r="B33" s="62" t="s">
        <v>124</v>
      </c>
    </row>
    <row r="34" spans="1:2">
      <c r="A34" s="61" t="s">
        <v>37</v>
      </c>
      <c r="B34" s="62" t="s">
        <v>125</v>
      </c>
    </row>
    <row r="35" spans="1:2">
      <c r="A35" s="61" t="s">
        <v>38</v>
      </c>
      <c r="B35" s="62" t="s">
        <v>126</v>
      </c>
    </row>
    <row r="36" spans="1:2">
      <c r="A36" s="61" t="s">
        <v>39</v>
      </c>
      <c r="B36" s="62" t="s">
        <v>127</v>
      </c>
    </row>
    <row r="37" spans="1:2" ht="30">
      <c r="A37" s="61" t="s">
        <v>40</v>
      </c>
      <c r="B37" s="62" t="s">
        <v>128</v>
      </c>
    </row>
    <row r="38" spans="1:2">
      <c r="A38" s="61" t="s">
        <v>129</v>
      </c>
      <c r="B38" s="62" t="s">
        <v>133</v>
      </c>
    </row>
    <row r="39" spans="1:2">
      <c r="A39" s="64" t="s">
        <v>130</v>
      </c>
      <c r="B39" s="65" t="s">
        <v>131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4" t="s">
        <v>70</v>
      </c>
      <c r="I1" s="76" t="s">
        <v>134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552.98249693084301</v>
      </c>
      <c r="D4" s="7">
        <f t="shared" ref="D4:D12" si="0">C4/$C$13</f>
        <v>0.39157022501094679</v>
      </c>
      <c r="E4" s="6">
        <v>18840</v>
      </c>
      <c r="F4" s="6">
        <v>1171</v>
      </c>
      <c r="G4" s="6">
        <f>(C4*10000)/E4</f>
        <v>293.51512575947083</v>
      </c>
      <c r="H4" s="6">
        <f>(C4*10000)/F4</f>
        <v>4722.3099652505807</v>
      </c>
      <c r="I4" s="6">
        <f>(C4*10000)/(E4+F4)</f>
        <v>276.33926187139224</v>
      </c>
    </row>
    <row r="5" spans="1:9" ht="15" customHeight="1">
      <c r="A5" s="8">
        <v>12</v>
      </c>
      <c r="B5" s="8" t="s">
        <v>1</v>
      </c>
      <c r="C5" s="9">
        <v>285.58781923466699</v>
      </c>
      <c r="D5" s="10">
        <f t="shared" si="0"/>
        <v>0.20222644886369617</v>
      </c>
      <c r="E5" s="9">
        <v>812</v>
      </c>
      <c r="F5" s="9">
        <v>4842</v>
      </c>
      <c r="G5" s="9">
        <f t="shared" ref="G5:G10" si="1">(C5*10000)/E5</f>
        <v>3517.0913698850613</v>
      </c>
      <c r="H5" s="9">
        <f t="shared" ref="H5:H10" si="2">(C5*10000)/F5</f>
        <v>589.8137530662267</v>
      </c>
      <c r="I5" s="9">
        <f t="shared" ref="I5:I10" si="3">(C5*10000)/(E5+F5)</f>
        <v>505.10756850843114</v>
      </c>
    </row>
    <row r="6" spans="1:9" ht="15" customHeight="1">
      <c r="A6" s="8">
        <v>13</v>
      </c>
      <c r="B6" s="8" t="s">
        <v>2</v>
      </c>
      <c r="C6" s="9">
        <v>107.14774382947002</v>
      </c>
      <c r="D6" s="10">
        <f t="shared" si="0"/>
        <v>7.5871960493476401E-2</v>
      </c>
      <c r="E6" s="9">
        <v>2229</v>
      </c>
      <c r="F6" s="9">
        <v>2450</v>
      </c>
      <c r="G6" s="9">
        <f t="shared" si="1"/>
        <v>480.69871614836256</v>
      </c>
      <c r="H6" s="9">
        <f t="shared" si="2"/>
        <v>437.33772991620413</v>
      </c>
      <c r="I6" s="9">
        <f t="shared" si="3"/>
        <v>228.99710158040182</v>
      </c>
    </row>
    <row r="7" spans="1:9" ht="15" customHeight="1">
      <c r="A7" s="8">
        <v>14</v>
      </c>
      <c r="B7" s="8" t="s">
        <v>3</v>
      </c>
      <c r="C7" s="9">
        <v>243.39213708738001</v>
      </c>
      <c r="D7" s="10">
        <f t="shared" si="0"/>
        <v>0.17234743308180986</v>
      </c>
      <c r="E7" s="9">
        <v>13411</v>
      </c>
      <c r="F7" s="9">
        <v>3857</v>
      </c>
      <c r="G7" s="9">
        <f t="shared" si="1"/>
        <v>181.48694138198493</v>
      </c>
      <c r="H7" s="9">
        <f t="shared" si="2"/>
        <v>631.0400235607467</v>
      </c>
      <c r="I7" s="9">
        <f t="shared" si="3"/>
        <v>140.94981299940932</v>
      </c>
    </row>
    <row r="8" spans="1:9" ht="15" customHeight="1">
      <c r="A8" s="8">
        <v>15</v>
      </c>
      <c r="B8" s="8" t="s">
        <v>4</v>
      </c>
      <c r="C8" s="9">
        <v>182.616389304743</v>
      </c>
      <c r="D8" s="10">
        <f t="shared" si="0"/>
        <v>0.12931176130822036</v>
      </c>
      <c r="E8" s="9">
        <v>856</v>
      </c>
      <c r="F8" s="9">
        <v>2366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25.182969350892598</v>
      </c>
      <c r="D9" s="10">
        <f t="shared" si="0"/>
        <v>1.7832211742510203E-2</v>
      </c>
      <c r="E9" s="9">
        <v>4</v>
      </c>
      <c r="F9" s="9">
        <v>12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11.049689218680001</v>
      </c>
      <c r="D10" s="10">
        <f t="shared" si="0"/>
        <v>7.8243512546486062E-3</v>
      </c>
      <c r="E10" s="9">
        <v>6</v>
      </c>
      <c r="F10" s="9">
        <v>45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0.61225149999987993</v>
      </c>
      <c r="D11" s="10">
        <f t="shared" si="0"/>
        <v>4.3353896180953612E-4</v>
      </c>
      <c r="E11" s="9">
        <v>0</v>
      </c>
      <c r="F11" s="9">
        <v>0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3.6464445662502496</v>
      </c>
      <c r="D12" s="10">
        <f t="shared" si="0"/>
        <v>2.582069282882063E-3</v>
      </c>
      <c r="E12" s="9">
        <v>0</v>
      </c>
      <c r="F12" s="9">
        <v>0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5"/>
      <c r="B13" s="75"/>
      <c r="C13" s="11">
        <f>SUM(C4:C12)</f>
        <v>1412.2179410229257</v>
      </c>
      <c r="D13" s="12"/>
      <c r="E13" s="11">
        <f>SUM(E4:E12)</f>
        <v>36158</v>
      </c>
      <c r="F13" s="11">
        <f>SUM(F4:F12)</f>
        <v>14743</v>
      </c>
      <c r="G13" s="11">
        <f>(C13*10000)/E13</f>
        <v>390.56859920983624</v>
      </c>
      <c r="H13" s="11">
        <f>(C13*10000)/F13</f>
        <v>957.89048431318304</v>
      </c>
      <c r="I13" s="11">
        <f>(C13*10000)/(E13+F13)</f>
        <v>277.44404648689141</v>
      </c>
    </row>
    <row r="14" spans="1:9" ht="15" customHeight="1">
      <c r="A14" s="53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4" t="s">
        <v>71</v>
      </c>
      <c r="I1" s="76" t="s">
        <v>134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</row>
    <row r="7" spans="1:9" ht="15" customHeight="1">
      <c r="A7" s="8">
        <v>4</v>
      </c>
      <c r="B7" s="8" t="s">
        <v>12</v>
      </c>
      <c r="C7" s="14" t="s">
        <v>44</v>
      </c>
      <c r="D7" s="14" t="s">
        <v>44</v>
      </c>
      <c r="E7" s="14" t="s">
        <v>44</v>
      </c>
      <c r="F7" s="14" t="s">
        <v>44</v>
      </c>
      <c r="G7" s="14" t="s">
        <v>44</v>
      </c>
      <c r="H7" s="14" t="s">
        <v>44</v>
      </c>
      <c r="I7" s="14" t="s">
        <v>44</v>
      </c>
    </row>
    <row r="8" spans="1:9" ht="15" customHeight="1">
      <c r="A8" s="8">
        <v>5</v>
      </c>
      <c r="B8" s="8" t="s">
        <v>13</v>
      </c>
      <c r="C8" s="14" t="s">
        <v>44</v>
      </c>
      <c r="D8" s="14" t="s">
        <v>44</v>
      </c>
      <c r="E8" s="14" t="s">
        <v>44</v>
      </c>
      <c r="F8" s="14" t="s">
        <v>44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6</v>
      </c>
      <c r="B9" s="8" t="s">
        <v>14</v>
      </c>
      <c r="C9" s="9">
        <v>321.35007585600403</v>
      </c>
      <c r="D9" s="10">
        <f>C9/$C$13</f>
        <v>0.22754991741801395</v>
      </c>
      <c r="E9" s="9">
        <v>11879</v>
      </c>
      <c r="F9" s="9">
        <v>6018</v>
      </c>
      <c r="G9" s="9">
        <f t="shared" ref="G9:G10" si="0">(C9*10000)/E9</f>
        <v>270.51946784746525</v>
      </c>
      <c r="H9" s="9">
        <f t="shared" ref="H9:H10" si="1">(C9*10000)/F9</f>
        <v>533.98151521436353</v>
      </c>
      <c r="I9" s="9">
        <f t="shared" ref="I9:I10" si="2">(C9*10000)/(E9+F9)</f>
        <v>179.55527510532715</v>
      </c>
    </row>
    <row r="10" spans="1:9" ht="15" customHeight="1">
      <c r="A10" s="8">
        <v>7</v>
      </c>
      <c r="B10" s="8" t="s">
        <v>15</v>
      </c>
      <c r="C10" s="9">
        <v>1090.86786516692</v>
      </c>
      <c r="D10" s="10">
        <f>C10/$C$13</f>
        <v>0.77245008258198611</v>
      </c>
      <c r="E10" s="9">
        <v>24279</v>
      </c>
      <c r="F10" s="9">
        <v>8725</v>
      </c>
      <c r="G10" s="9">
        <f t="shared" si="0"/>
        <v>449.30510530372743</v>
      </c>
      <c r="H10" s="9">
        <f t="shared" si="1"/>
        <v>1250.2783554921718</v>
      </c>
      <c r="I10" s="9">
        <f t="shared" si="2"/>
        <v>330.52595599530963</v>
      </c>
    </row>
    <row r="11" spans="1:9" ht="15" customHeight="1">
      <c r="A11" s="8">
        <v>8</v>
      </c>
      <c r="B11" s="8" t="s">
        <v>16</v>
      </c>
      <c r="C11" s="14" t="s">
        <v>44</v>
      </c>
      <c r="D11" s="14" t="s">
        <v>44</v>
      </c>
      <c r="E11" s="14" t="s">
        <v>44</v>
      </c>
      <c r="F11" s="14" t="s">
        <v>44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5"/>
      <c r="B13" s="75"/>
      <c r="C13" s="11">
        <f>SUM(C4:C12)</f>
        <v>1412.2179410229239</v>
      </c>
      <c r="D13" s="12"/>
      <c r="E13" s="11">
        <f>SUM(E4:E12)</f>
        <v>36158</v>
      </c>
      <c r="F13" s="11">
        <f>SUM(F4:F12)</f>
        <v>14743</v>
      </c>
      <c r="G13" s="11">
        <f>(C13*10000)/E13</f>
        <v>390.56859920983572</v>
      </c>
      <c r="H13" s="11">
        <f>(C13*10000)/F13</f>
        <v>957.89048431318179</v>
      </c>
      <c r="I13" s="11">
        <f>(C13*10000)/(E13+F13)</f>
        <v>277.44404648689101</v>
      </c>
    </row>
    <row r="14" spans="1:9" ht="15" customHeight="1">
      <c r="A14" s="53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4" t="s">
        <v>72</v>
      </c>
      <c r="J1" s="76" t="s">
        <v>134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96.380679900512092</v>
      </c>
      <c r="D4" s="15">
        <v>144.244115097693</v>
      </c>
      <c r="E4" s="15">
        <v>408.73838183315002</v>
      </c>
      <c r="F4" s="15">
        <v>47.863435197180905</v>
      </c>
      <c r="G4" s="15">
        <v>96.380679900512092</v>
      </c>
      <c r="H4" s="16">
        <f>E4/SUM($E4:$G4)</f>
        <v>0.73915247607605128</v>
      </c>
      <c r="I4" s="16">
        <f t="shared" ref="I4:J4" si="0">F4/SUM($E4:$G4)</f>
        <v>8.6555063610208247E-2</v>
      </c>
      <c r="J4" s="16">
        <f t="shared" si="0"/>
        <v>0.17429246031374052</v>
      </c>
    </row>
    <row r="5" spans="1:10" ht="15" customHeight="1">
      <c r="A5" s="8">
        <v>12</v>
      </c>
      <c r="B5" s="8" t="s">
        <v>1</v>
      </c>
      <c r="C5" s="17">
        <v>93.872998500554601</v>
      </c>
      <c r="D5" s="17">
        <v>113.177008553476</v>
      </c>
      <c r="E5" s="17">
        <v>172.41081068119098</v>
      </c>
      <c r="F5" s="17">
        <v>19.304010052921399</v>
      </c>
      <c r="G5" s="17">
        <v>93.872998500554601</v>
      </c>
      <c r="H5" s="18">
        <f t="shared" ref="H5:H13" si="1">E5/SUM($E5:$G5)</f>
        <v>0.60370505697065924</v>
      </c>
      <c r="I5" s="18">
        <f t="shared" ref="I5:I13" si="2">F5/SUM($E5:$G5)</f>
        <v>6.759395447835724E-2</v>
      </c>
      <c r="J5" s="18">
        <f t="shared" ref="J5:J13" si="3">G5/SUM($E5:$G5)</f>
        <v>0.32870098855098345</v>
      </c>
    </row>
    <row r="6" spans="1:10" ht="15" customHeight="1">
      <c r="A6" s="8">
        <v>13</v>
      </c>
      <c r="B6" s="8" t="s">
        <v>2</v>
      </c>
      <c r="C6" s="17">
        <v>13.930011696252098</v>
      </c>
      <c r="D6" s="17">
        <v>23.2624256636364</v>
      </c>
      <c r="E6" s="17">
        <v>83.88531816583361</v>
      </c>
      <c r="F6" s="17">
        <v>9.3324139673843014</v>
      </c>
      <c r="G6" s="17">
        <v>13.930011696252098</v>
      </c>
      <c r="H6" s="18">
        <f t="shared" si="1"/>
        <v>0.78289392914647382</v>
      </c>
      <c r="I6" s="18">
        <f t="shared" si="2"/>
        <v>8.7098557877590202E-2</v>
      </c>
      <c r="J6" s="18">
        <f t="shared" si="3"/>
        <v>0.1300075129759361</v>
      </c>
    </row>
    <row r="7" spans="1:10" ht="15" customHeight="1">
      <c r="A7" s="8">
        <v>14</v>
      </c>
      <c r="B7" s="8" t="s">
        <v>3</v>
      </c>
      <c r="C7" s="17">
        <v>4.0095506619029102</v>
      </c>
      <c r="D7" s="17">
        <v>11.785315650800699</v>
      </c>
      <c r="E7" s="17">
        <v>231.60682143657931</v>
      </c>
      <c r="F7" s="17">
        <v>7.7757649888977891</v>
      </c>
      <c r="G7" s="17">
        <v>4.0095506619029102</v>
      </c>
      <c r="H7" s="18">
        <f t="shared" si="1"/>
        <v>0.95157889736360024</v>
      </c>
      <c r="I7" s="18">
        <f t="shared" si="2"/>
        <v>3.1947478180473096E-2</v>
      </c>
      <c r="J7" s="18">
        <f t="shared" si="3"/>
        <v>1.6473624455926629E-2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182.616389304743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25.182969350892598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11.049689218680001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0.61225149999987993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3.6464445662502496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5"/>
      <c r="B13" s="75"/>
      <c r="C13" s="11">
        <f>SUM(C4:C12)</f>
        <v>208.19324075922171</v>
      </c>
      <c r="D13" s="11">
        <f t="shared" ref="D13:G13" si="4">SUM(D4:D12)</f>
        <v>292.46886496560614</v>
      </c>
      <c r="E13" s="11">
        <f t="shared" si="4"/>
        <v>1119.7490760573196</v>
      </c>
      <c r="F13" s="11">
        <f t="shared" si="4"/>
        <v>84.275624206384393</v>
      </c>
      <c r="G13" s="11">
        <f t="shared" si="4"/>
        <v>208.19324075922171</v>
      </c>
      <c r="H13" s="19">
        <f t="shared" si="1"/>
        <v>0.79290104135501971</v>
      </c>
      <c r="I13" s="19">
        <f t="shared" si="2"/>
        <v>5.9676075312667533E-2</v>
      </c>
      <c r="J13" s="19">
        <f t="shared" si="3"/>
        <v>0.14742288333231274</v>
      </c>
    </row>
    <row r="14" spans="1:10" ht="15" customHeight="1">
      <c r="A14" s="53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4" t="s">
        <v>73</v>
      </c>
      <c r="J1" s="76" t="s">
        <v>134</v>
      </c>
    </row>
    <row r="3" spans="1:10" ht="50.1" customHeight="1">
      <c r="A3" s="2" t="s">
        <v>25</v>
      </c>
      <c r="B3" s="2" t="s">
        <v>26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4" t="s">
        <v>44</v>
      </c>
      <c r="D6" s="14" t="s">
        <v>44</v>
      </c>
      <c r="E6" s="14" t="s">
        <v>44</v>
      </c>
      <c r="F6" s="14" t="s">
        <v>44</v>
      </c>
      <c r="G6" s="14" t="s">
        <v>44</v>
      </c>
      <c r="H6" s="14" t="s">
        <v>44</v>
      </c>
      <c r="I6" s="14" t="s">
        <v>44</v>
      </c>
      <c r="J6" s="14" t="s">
        <v>44</v>
      </c>
    </row>
    <row r="7" spans="1:10" ht="15" customHeight="1">
      <c r="A7" s="8">
        <v>4</v>
      </c>
      <c r="B7" s="8" t="s">
        <v>12</v>
      </c>
      <c r="C7" s="14" t="s">
        <v>44</v>
      </c>
      <c r="D7" s="14" t="s">
        <v>44</v>
      </c>
      <c r="E7" s="14" t="s">
        <v>44</v>
      </c>
      <c r="F7" s="14" t="s">
        <v>44</v>
      </c>
      <c r="G7" s="14" t="s">
        <v>44</v>
      </c>
      <c r="H7" s="14" t="s">
        <v>44</v>
      </c>
      <c r="I7" s="14" t="s">
        <v>44</v>
      </c>
      <c r="J7" s="14" t="s">
        <v>44</v>
      </c>
    </row>
    <row r="8" spans="1:10" ht="15" customHeight="1">
      <c r="A8" s="8">
        <v>5</v>
      </c>
      <c r="B8" s="8" t="s">
        <v>13</v>
      </c>
      <c r="C8" s="14" t="s">
        <v>44</v>
      </c>
      <c r="D8" s="14" t="s">
        <v>44</v>
      </c>
      <c r="E8" s="14" t="s">
        <v>44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6</v>
      </c>
      <c r="B9" s="8" t="s">
        <v>14</v>
      </c>
      <c r="C9" s="17">
        <v>24.5727512354302</v>
      </c>
      <c r="D9" s="17">
        <v>38.247987095286803</v>
      </c>
      <c r="E9" s="17">
        <v>283.10208876071721</v>
      </c>
      <c r="F9" s="17">
        <v>13.675235859856603</v>
      </c>
      <c r="G9" s="17">
        <v>24.5727512354302</v>
      </c>
      <c r="H9" s="18">
        <f t="shared" ref="H9:H13" si="0">E9/SUM($E9:$G9)</f>
        <v>0.8809771959959779</v>
      </c>
      <c r="I9" s="18">
        <f t="shared" ref="I9:I13" si="1">F9/SUM($E9:$G9)</f>
        <v>4.2555570660529216E-2</v>
      </c>
      <c r="J9" s="18">
        <f t="shared" ref="J9:J13" si="2">G9/SUM($E9:$G9)</f>
        <v>7.6467233343492882E-2</v>
      </c>
    </row>
    <row r="10" spans="1:10" ht="15" customHeight="1">
      <c r="A10" s="8">
        <v>7</v>
      </c>
      <c r="B10" s="8" t="s">
        <v>15</v>
      </c>
      <c r="C10" s="17">
        <v>183.620489523792</v>
      </c>
      <c r="D10" s="17">
        <v>254.22087787031802</v>
      </c>
      <c r="E10" s="17">
        <v>836.64698729660199</v>
      </c>
      <c r="F10" s="17">
        <v>70.600388346526017</v>
      </c>
      <c r="G10" s="17">
        <v>183.620489523792</v>
      </c>
      <c r="H10" s="18">
        <f t="shared" si="0"/>
        <v>0.76695538846822831</v>
      </c>
      <c r="I10" s="18">
        <f t="shared" si="1"/>
        <v>6.4719468416757367E-2</v>
      </c>
      <c r="J10" s="18">
        <f t="shared" si="2"/>
        <v>0.16832514311501437</v>
      </c>
    </row>
    <row r="11" spans="1:10" ht="15" customHeight="1">
      <c r="A11" s="8">
        <v>8</v>
      </c>
      <c r="B11" s="8" t="s">
        <v>16</v>
      </c>
      <c r="C11" s="14" t="s">
        <v>44</v>
      </c>
      <c r="D11" s="14" t="s">
        <v>44</v>
      </c>
      <c r="E11" s="14" t="s">
        <v>44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9</v>
      </c>
      <c r="B12" s="8" t="s">
        <v>17</v>
      </c>
      <c r="C12" s="14" t="s">
        <v>44</v>
      </c>
      <c r="D12" s="14" t="s">
        <v>44</v>
      </c>
      <c r="E12" s="14" t="s">
        <v>44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5"/>
      <c r="B13" s="75"/>
      <c r="C13" s="11">
        <f>SUM(C4:C12)</f>
        <v>208.19324075922219</v>
      </c>
      <c r="D13" s="11">
        <f t="shared" ref="D13:G13" si="3">SUM(D4:D12)</f>
        <v>292.46886496560484</v>
      </c>
      <c r="E13" s="11">
        <f t="shared" si="3"/>
        <v>1119.7490760573191</v>
      </c>
      <c r="F13" s="11">
        <f t="shared" si="3"/>
        <v>84.275624206382616</v>
      </c>
      <c r="G13" s="11">
        <f t="shared" si="3"/>
        <v>208.19324075922219</v>
      </c>
      <c r="H13" s="19">
        <f t="shared" si="0"/>
        <v>0.79290104135502038</v>
      </c>
      <c r="I13" s="19">
        <f t="shared" si="1"/>
        <v>5.9676075312666353E-2</v>
      </c>
      <c r="J13" s="19">
        <f t="shared" si="2"/>
        <v>0.14742288333231329</v>
      </c>
    </row>
    <row r="14" spans="1:10" ht="15" customHeight="1">
      <c r="A14" s="53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8" sqref="J28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4" t="s">
        <v>74</v>
      </c>
      <c r="L1" s="76" t="s">
        <v>134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135</v>
      </c>
      <c r="F3" s="2" t="s">
        <v>139</v>
      </c>
      <c r="G3" s="2" t="s">
        <v>33</v>
      </c>
      <c r="H3" s="2" t="s">
        <v>34</v>
      </c>
      <c r="I3" s="2" t="s">
        <v>35</v>
      </c>
      <c r="J3" s="2" t="s">
        <v>136</v>
      </c>
      <c r="K3" s="2" t="s">
        <v>140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4.9065398694843703</v>
      </c>
      <c r="D4" s="21">
        <v>3.6677623783964401</v>
      </c>
      <c r="E4" s="15">
        <v>13.1204660374803</v>
      </c>
      <c r="F4" s="15">
        <v>225.28327453222801</v>
      </c>
      <c r="G4" s="15">
        <v>306.00445425914</v>
      </c>
      <c r="H4" s="16">
        <v>8.8728664929218597E-3</v>
      </c>
      <c r="I4" s="16">
        <v>6.6326916272858444E-3</v>
      </c>
      <c r="J4" s="16">
        <v>2.3726729339246643E-2</v>
      </c>
      <c r="K4" s="16">
        <v>0.40739675436954886</v>
      </c>
      <c r="L4" s="16">
        <v>0.55337095817099669</v>
      </c>
    </row>
    <row r="5" spans="1:12" ht="15" customHeight="1">
      <c r="A5" s="22">
        <v>12</v>
      </c>
      <c r="B5" s="22" t="s">
        <v>1</v>
      </c>
      <c r="C5" s="23">
        <v>0</v>
      </c>
      <c r="D5" s="23">
        <v>2.8749228861223401</v>
      </c>
      <c r="E5" s="17">
        <v>31.884595761802299</v>
      </c>
      <c r="F5" s="17">
        <v>104.44811627871701</v>
      </c>
      <c r="G5" s="17">
        <v>146.38018330992699</v>
      </c>
      <c r="H5" s="18">
        <v>0</v>
      </c>
      <c r="I5" s="18">
        <v>1.0066685980775545E-2</v>
      </c>
      <c r="J5" s="18">
        <v>0.11164550350460142</v>
      </c>
      <c r="K5" s="18">
        <v>0.36573029243213973</v>
      </c>
      <c r="L5" s="18">
        <v>0.51255751808248329</v>
      </c>
    </row>
    <row r="6" spans="1:12" ht="15" customHeight="1">
      <c r="A6" s="22">
        <v>13</v>
      </c>
      <c r="B6" s="22" t="s">
        <v>2</v>
      </c>
      <c r="C6" s="23">
        <v>0.77449833468245</v>
      </c>
      <c r="D6" s="23">
        <v>3.8528046769728395</v>
      </c>
      <c r="E6" s="17">
        <v>18.300192164785901</v>
      </c>
      <c r="F6" s="17">
        <v>38.734756680971998</v>
      </c>
      <c r="G6" s="17">
        <v>45.485492627374001</v>
      </c>
      <c r="H6" s="18">
        <v>7.2283214024389765E-3</v>
      </c>
      <c r="I6" s="18">
        <v>3.5957870093288428E-2</v>
      </c>
      <c r="J6" s="18">
        <v>0.17079400273688597</v>
      </c>
      <c r="K6" s="18">
        <v>0.36150790543679201</v>
      </c>
      <c r="L6" s="18">
        <v>0.42451190033059466</v>
      </c>
    </row>
    <row r="7" spans="1:12" ht="15" customHeight="1">
      <c r="A7" s="22">
        <v>14</v>
      </c>
      <c r="B7" s="22" t="s">
        <v>3</v>
      </c>
      <c r="C7" s="23">
        <v>0</v>
      </c>
      <c r="D7" s="23">
        <v>0</v>
      </c>
      <c r="E7" s="17">
        <v>24.984760592785502</v>
      </c>
      <c r="F7" s="17">
        <v>144.129568965201</v>
      </c>
      <c r="G7" s="17">
        <v>74.277808076074194</v>
      </c>
      <c r="H7" s="18">
        <v>0</v>
      </c>
      <c r="I7" s="18">
        <v>0</v>
      </c>
      <c r="J7" s="18">
        <v>0.10265229121883143</v>
      </c>
      <c r="K7" s="18">
        <v>0.59217019237449386</v>
      </c>
      <c r="L7" s="18">
        <v>0.30517751640667473</v>
      </c>
    </row>
    <row r="8" spans="1:12" ht="15" customHeight="1">
      <c r="A8" s="22">
        <v>15</v>
      </c>
      <c r="B8" s="22" t="s">
        <v>4</v>
      </c>
      <c r="C8" s="23">
        <v>1.9934478696851299</v>
      </c>
      <c r="D8" s="23">
        <v>1.3390192897670801</v>
      </c>
      <c r="E8" s="17">
        <v>12.1435039212192</v>
      </c>
      <c r="F8" s="17">
        <v>100.648871125716</v>
      </c>
      <c r="G8" s="17">
        <v>66.491547073019206</v>
      </c>
      <c r="H8" s="18">
        <v>1.0916040326671424E-2</v>
      </c>
      <c r="I8" s="18">
        <v>7.3324157544170611E-3</v>
      </c>
      <c r="J8" s="18">
        <v>6.6497338870496456E-2</v>
      </c>
      <c r="K8" s="18">
        <v>0.55114916860896457</v>
      </c>
      <c r="L8" s="18">
        <v>0.36410503643945036</v>
      </c>
    </row>
    <row r="9" spans="1:12" ht="15" customHeight="1">
      <c r="A9" s="22">
        <v>16</v>
      </c>
      <c r="B9" s="22" t="s">
        <v>5</v>
      </c>
      <c r="C9" s="23">
        <v>0.27072573415005197</v>
      </c>
      <c r="D9" s="23">
        <v>0.112122470217472</v>
      </c>
      <c r="E9" s="17">
        <v>4.0821052182656503</v>
      </c>
      <c r="F9" s="17">
        <v>10.2135639281518</v>
      </c>
      <c r="G9" s="17">
        <v>10.5044509052822</v>
      </c>
      <c r="H9" s="18">
        <v>1.0750350451036594E-2</v>
      </c>
      <c r="I9" s="18">
        <v>4.4523135270386188E-3</v>
      </c>
      <c r="J9" s="18">
        <v>0.1620978582332992</v>
      </c>
      <c r="K9" s="18">
        <v>0.40557426846182482</v>
      </c>
      <c r="L9" s="18">
        <v>0.41712520932680081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</v>
      </c>
      <c r="E10" s="17">
        <v>0</v>
      </c>
      <c r="F10" s="17">
        <v>10.4685828786003</v>
      </c>
      <c r="G10" s="17">
        <v>0.58110610976471</v>
      </c>
      <c r="H10" s="18">
        <v>0</v>
      </c>
      <c r="I10" s="18">
        <v>0</v>
      </c>
      <c r="J10" s="18">
        <v>0</v>
      </c>
      <c r="K10" s="18">
        <v>0.94740973158822872</v>
      </c>
      <c r="L10" s="18">
        <v>5.2590268411771342E-2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0.60296349999988896</v>
      </c>
      <c r="G11" s="17">
        <v>9.2879999999889995E-3</v>
      </c>
      <c r="H11" s="18">
        <v>0</v>
      </c>
      <c r="I11" s="18">
        <v>0</v>
      </c>
      <c r="J11" s="18">
        <v>0</v>
      </c>
      <c r="K11" s="18">
        <v>0.98482976358573104</v>
      </c>
      <c r="L11" s="18">
        <v>1.5170236414269057E-2</v>
      </c>
    </row>
    <row r="12" spans="1:12" ht="15" customHeight="1">
      <c r="A12" s="22">
        <v>19</v>
      </c>
      <c r="B12" s="22" t="s">
        <v>8</v>
      </c>
      <c r="C12" s="23">
        <v>0</v>
      </c>
      <c r="D12" s="23">
        <v>0</v>
      </c>
      <c r="E12" s="17">
        <v>0</v>
      </c>
      <c r="F12" s="17">
        <v>0</v>
      </c>
      <c r="G12" s="17">
        <v>3.6464445662502496</v>
      </c>
      <c r="H12" s="18">
        <v>0</v>
      </c>
      <c r="I12" s="18">
        <v>0</v>
      </c>
      <c r="J12" s="18">
        <v>0</v>
      </c>
      <c r="K12" s="18">
        <v>0</v>
      </c>
      <c r="L12" s="18">
        <v>1</v>
      </c>
    </row>
    <row r="13" spans="1:12" ht="15" customHeight="1">
      <c r="A13" s="75"/>
      <c r="B13" s="75"/>
      <c r="C13" s="24">
        <f t="shared" ref="C13:G13" si="0">SUM(C4:C12)</f>
        <v>7.9452118080020018</v>
      </c>
      <c r="D13" s="24">
        <f t="shared" si="0"/>
        <v>11.846631701476172</v>
      </c>
      <c r="E13" s="11">
        <f t="shared" si="0"/>
        <v>104.51562369633886</v>
      </c>
      <c r="F13" s="11">
        <f t="shared" si="0"/>
        <v>634.52969788958592</v>
      </c>
      <c r="G13" s="11">
        <f t="shared" si="0"/>
        <v>653.38077492683146</v>
      </c>
      <c r="H13" s="19">
        <v>5.6260521714353168E-3</v>
      </c>
      <c r="I13" s="19">
        <v>8.3886710158133631E-3</v>
      </c>
      <c r="J13" s="19">
        <v>7.4008140481980664E-2</v>
      </c>
      <c r="K13" s="19">
        <v>0.44931428776467441</v>
      </c>
      <c r="L13" s="19">
        <v>0.46266284856609624</v>
      </c>
    </row>
    <row r="14" spans="1:12" ht="15" customHeight="1">
      <c r="A14" s="53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3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4" t="s">
        <v>75</v>
      </c>
      <c r="F1" s="76" t="s">
        <v>134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3" t="s">
        <v>44</v>
      </c>
      <c r="D4" s="15">
        <v>552.98249693084301</v>
      </c>
      <c r="E4" s="15">
        <v>552.98249693084301</v>
      </c>
      <c r="F4" s="26">
        <v>1</v>
      </c>
    </row>
    <row r="5" spans="1:6" ht="15" customHeight="1">
      <c r="A5" s="8">
        <v>12</v>
      </c>
      <c r="B5" s="8" t="s">
        <v>1</v>
      </c>
      <c r="C5" s="17">
        <v>319.22719999999998</v>
      </c>
      <c r="D5" s="17">
        <v>285.58781923466699</v>
      </c>
      <c r="E5" s="17">
        <f t="shared" ref="E5:E13" si="0">D5-C5</f>
        <v>-33.639380765332987</v>
      </c>
      <c r="F5" s="27">
        <f t="shared" ref="F5:F13" si="1">D5/C5-1</f>
        <v>-0.10537755167897034</v>
      </c>
    </row>
    <row r="6" spans="1:6" ht="15" customHeight="1">
      <c r="A6" s="8">
        <v>13</v>
      </c>
      <c r="B6" s="8" t="s">
        <v>2</v>
      </c>
      <c r="C6" s="17">
        <v>1220.633</v>
      </c>
      <c r="D6" s="17">
        <v>107.14774382947002</v>
      </c>
      <c r="E6" s="17">
        <f t="shared" si="0"/>
        <v>-1113.48525617053</v>
      </c>
      <c r="F6" s="27">
        <f t="shared" si="1"/>
        <v>-0.91221952558265262</v>
      </c>
    </row>
    <row r="7" spans="1:6" ht="15" customHeight="1">
      <c r="A7" s="8">
        <v>14</v>
      </c>
      <c r="B7" s="8" t="s">
        <v>3</v>
      </c>
      <c r="C7" s="14" t="s">
        <v>44</v>
      </c>
      <c r="D7" s="17">
        <v>243.39213708738001</v>
      </c>
      <c r="E7" s="17">
        <v>243.39213708738001</v>
      </c>
      <c r="F7" s="27">
        <v>1</v>
      </c>
    </row>
    <row r="8" spans="1:6" ht="15" customHeight="1">
      <c r="A8" s="8">
        <v>15</v>
      </c>
      <c r="B8" s="8" t="s">
        <v>4</v>
      </c>
      <c r="C8" s="14" t="s">
        <v>44</v>
      </c>
      <c r="D8" s="17">
        <v>182.616389304743</v>
      </c>
      <c r="E8" s="17">
        <v>182.616389304743</v>
      </c>
      <c r="F8" s="27">
        <v>1</v>
      </c>
    </row>
    <row r="9" spans="1:6" ht="15" customHeight="1">
      <c r="A9" s="8">
        <v>16</v>
      </c>
      <c r="B9" s="8" t="s">
        <v>5</v>
      </c>
      <c r="C9" s="14" t="s">
        <v>44</v>
      </c>
      <c r="D9" s="17">
        <v>25.182969350892598</v>
      </c>
      <c r="E9" s="17">
        <v>25.182969350892598</v>
      </c>
      <c r="F9" s="27">
        <v>1</v>
      </c>
    </row>
    <row r="10" spans="1:6" ht="15" customHeight="1">
      <c r="A10" s="8">
        <v>17</v>
      </c>
      <c r="B10" s="8" t="s">
        <v>6</v>
      </c>
      <c r="C10" s="14" t="s">
        <v>44</v>
      </c>
      <c r="D10" s="17">
        <v>11.049689218680001</v>
      </c>
      <c r="E10" s="17">
        <v>11.049689218680001</v>
      </c>
      <c r="F10" s="27">
        <v>1</v>
      </c>
    </row>
    <row r="11" spans="1:6" ht="15" customHeight="1">
      <c r="A11" s="8">
        <v>18</v>
      </c>
      <c r="B11" s="8" t="s">
        <v>7</v>
      </c>
      <c r="C11" s="14" t="s">
        <v>44</v>
      </c>
      <c r="D11" s="17">
        <v>0.61225149999987993</v>
      </c>
      <c r="E11" s="17">
        <v>0.61225149999987993</v>
      </c>
      <c r="F11" s="27">
        <v>1</v>
      </c>
    </row>
    <row r="12" spans="1:6" ht="15" customHeight="1">
      <c r="A12" s="8">
        <v>19</v>
      </c>
      <c r="B12" s="8" t="s">
        <v>8</v>
      </c>
      <c r="C12" s="14" t="s">
        <v>44</v>
      </c>
      <c r="D12" s="17">
        <v>3.6464445662502496</v>
      </c>
      <c r="E12" s="17">
        <v>3.6464445662502496</v>
      </c>
      <c r="F12" s="27">
        <v>1</v>
      </c>
    </row>
    <row r="13" spans="1:6" ht="15" customHeight="1">
      <c r="A13" s="75"/>
      <c r="B13" s="75"/>
      <c r="C13" s="11">
        <f t="shared" ref="C13:D13" si="2">SUM(C4:C12)</f>
        <v>1539.8602000000001</v>
      </c>
      <c r="D13" s="11">
        <f t="shared" si="2"/>
        <v>1412.2179410229257</v>
      </c>
      <c r="E13" s="25">
        <f t="shared" si="0"/>
        <v>-127.64225897707433</v>
      </c>
      <c r="F13" s="28">
        <f t="shared" si="1"/>
        <v>-8.2892108632377393E-2</v>
      </c>
    </row>
    <row r="14" spans="1:6" ht="15" customHeight="1">
      <c r="A14" s="53" t="s">
        <v>24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59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2012-11-16T14:43:09Z</dcterms:created>
  <dcterms:modified xsi:type="dcterms:W3CDTF">2012-12-17T15:45:46Z</dcterms:modified>
</cp:coreProperties>
</file>