
<file path=[Content_Types].xml><?xml version="1.0" encoding="utf-8"?>
<Types xmlns="http://schemas.openxmlformats.org/package/2006/content-types">
  <Default Extension="bin" ContentType="application/vnd.openxmlformats-officedocument.spreadsheetml.printerSettings"/>
  <Override PartName="/xl/charts/chart6.xml" ContentType="application/vnd.openxmlformats-officedocument.drawingml.chart+xml"/>
  <Override PartName="/xl/drawings/drawing9.xml" ContentType="application/vnd.openxmlformats-officedocument.drawingml.chartshapes+xml"/>
  <Override PartName="/xl/charts/chart7.xml" ContentType="application/vnd.openxmlformats-officedocument.drawingml.chart+xml"/>
  <Override PartName="/xl/charts/chart10.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ml.chartshapes+xml"/>
  <Override PartName="/xl/charts/chart5.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drawings/drawing17.xml" ContentType="application/vnd.openxmlformats-officedocument.drawing+xml"/>
  <Override PartName="/xl/drawings/drawing18.xml" ContentType="application/vnd.openxmlformats-officedocument.drawingml.chartshap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ml.chartshapes+xml"/>
  <Override PartName="/xl/drawings/drawing15.xml" ContentType="application/vnd.openxmlformats-officedocument.drawingml.chartshapes+xml"/>
  <Override PartName="/xl/drawings/drawing16.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13.xml" ContentType="application/vnd.openxmlformats-officedocument.drawingml.chartshapes+xml"/>
  <Override PartName="/xl/drawings/drawing14.xml" ContentType="application/vnd.openxmlformats-officedocument.drawing+xml"/>
  <Override PartName="/xl/worksheets/sheet1.xml" ContentType="application/vnd.openxmlformats-officedocument.spreadsheetml.worksheet+xml"/>
  <Override PartName="/xl/drawings/drawing11.xml" ContentType="application/vnd.openxmlformats-officedocument.drawing+xml"/>
  <Override PartName="/xl/drawings/drawing12.xml" ContentType="application/vnd.openxmlformats-officedocument.drawingml.chartshapes+xml"/>
  <Override PartName="/xl/calcChain.xml" ContentType="application/vnd.openxmlformats-officedocument.spreadsheetml.calcChain+xml"/>
  <Override PartName="/xl/sharedStrings.xml" ContentType="application/vnd.openxmlformats-officedocument.spreadsheetml.sharedStrings+xml"/>
  <Override PartName="/xl/drawings/drawing10.xml" ContentType="application/vnd.openxmlformats-officedocument.drawingml.chartshapes+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345" windowWidth="24675" windowHeight="15105"/>
  </bookViews>
  <sheets>
    <sheet name="Fiche_dInformation" sheetId="12" r:id="rId1"/>
    <sheet name="Légende" sheetId="13" r:id="rId2"/>
    <sheet name="Statistique_Aff_principale" sheetId="11" r:id="rId3"/>
    <sheet name="Statistique_Types_comm" sheetId="10" r:id="rId4"/>
    <sheet name="Analyse_nonconstr_Aff_principal" sheetId="9" r:id="rId5"/>
    <sheet name="Analyse_nonconstr_Types_comm" sheetId="7" r:id="rId6"/>
    <sheet name="Analyse_desserte_TP" sheetId="5" r:id="rId7"/>
    <sheet name="Comparaison_2007_2012" sheetId="4" r:id="rId8"/>
  </sheets>
  <definedNames>
    <definedName name="Auswertung_GdeTypen_CH00">#REF!</definedName>
  </definedNames>
  <calcPr calcId="125725"/>
</workbook>
</file>

<file path=xl/calcChain.xml><?xml version="1.0" encoding="utf-8"?>
<calcChain xmlns="http://schemas.openxmlformats.org/spreadsheetml/2006/main">
  <c r="F4" i="4"/>
  <c r="F5"/>
  <c r="F6"/>
  <c r="F7"/>
  <c r="F8"/>
  <c r="F10"/>
  <c r="F12"/>
  <c r="E4"/>
  <c r="E5"/>
  <c r="E6"/>
  <c r="E7"/>
  <c r="E8"/>
  <c r="E10"/>
  <c r="E12"/>
  <c r="C13"/>
  <c r="E13" s="1"/>
  <c r="D13"/>
  <c r="C13" i="5"/>
  <c r="D13"/>
  <c r="E13"/>
  <c r="F13"/>
  <c r="G13"/>
  <c r="H5" i="7"/>
  <c r="I5"/>
  <c r="J5"/>
  <c r="H6"/>
  <c r="I6"/>
  <c r="J6"/>
  <c r="H10"/>
  <c r="I10"/>
  <c r="J10"/>
  <c r="H11"/>
  <c r="I11"/>
  <c r="J11"/>
  <c r="D13"/>
  <c r="E13"/>
  <c r="F13"/>
  <c r="G13"/>
  <c r="J13" s="1"/>
  <c r="C13"/>
  <c r="H5" i="9"/>
  <c r="I5"/>
  <c r="J5"/>
  <c r="H6"/>
  <c r="I6"/>
  <c r="J6"/>
  <c r="H7"/>
  <c r="I7"/>
  <c r="J7"/>
  <c r="I4"/>
  <c r="J4"/>
  <c r="H4"/>
  <c r="D13"/>
  <c r="E13"/>
  <c r="F13"/>
  <c r="G13"/>
  <c r="J13" s="1"/>
  <c r="C13"/>
  <c r="F13" i="10"/>
  <c r="E13"/>
  <c r="C13"/>
  <c r="I5"/>
  <c r="I6"/>
  <c r="I10"/>
  <c r="I11"/>
  <c r="H5"/>
  <c r="H6"/>
  <c r="H10"/>
  <c r="H11"/>
  <c r="G5"/>
  <c r="G6"/>
  <c r="G10"/>
  <c r="G11"/>
  <c r="F13" i="11"/>
  <c r="E13"/>
  <c r="C13"/>
  <c r="D9" s="1"/>
  <c r="I5"/>
  <c r="I6"/>
  <c r="I7"/>
  <c r="I4"/>
  <c r="H5"/>
  <c r="H6"/>
  <c r="H7"/>
  <c r="H4"/>
  <c r="G5"/>
  <c r="G6"/>
  <c r="G7"/>
  <c r="G4"/>
  <c r="F13" i="4" l="1"/>
  <c r="H13" i="7"/>
  <c r="I13"/>
  <c r="I13" i="9"/>
  <c r="H13"/>
  <c r="I13" i="10"/>
  <c r="D11"/>
  <c r="H13"/>
  <c r="D6"/>
  <c r="D10"/>
  <c r="G13"/>
  <c r="D5"/>
  <c r="D7" i="11"/>
  <c r="I13"/>
  <c r="D4"/>
  <c r="D8"/>
  <c r="D12"/>
  <c r="H13"/>
  <c r="D6"/>
  <c r="D10"/>
  <c r="G13"/>
  <c r="D5"/>
</calcChain>
</file>

<file path=xl/sharedStrings.xml><?xml version="1.0" encoding="utf-8"?>
<sst xmlns="http://schemas.openxmlformats.org/spreadsheetml/2006/main" count="381" uniqueCount="138">
  <si>
    <t>Zones d'habitation</t>
  </si>
  <si>
    <t>Zones d'activités économiques</t>
  </si>
  <si>
    <t>Zones mixtes</t>
  </si>
  <si>
    <t>Zones centrales</t>
  </si>
  <si>
    <t>Zones affectées à des besoins publics</t>
  </si>
  <si>
    <t>Zones à bâtir à constructibilité restreinte</t>
  </si>
  <si>
    <t>Zones de tourisme et de loisirs</t>
  </si>
  <si>
    <t>Zones de transport à l'intérieur des zones à bâtir</t>
  </si>
  <si>
    <t>autres zones à bâtir</t>
  </si>
  <si>
    <t>Grands centres</t>
  </si>
  <si>
    <t>Centres secondaires des grands centres</t>
  </si>
  <si>
    <t>Couronne des grands centres</t>
  </si>
  <si>
    <t>Centres moyens</t>
  </si>
  <si>
    <t>Couronne des centres moyens</t>
  </si>
  <si>
    <t>Petits centres</t>
  </si>
  <si>
    <t>Communes rurales périurbaines</t>
  </si>
  <si>
    <t>Communes agricoles</t>
  </si>
  <si>
    <t>Communes touristiques</t>
  </si>
  <si>
    <t>Code AP</t>
  </si>
  <si>
    <t>Affectation principale</t>
  </si>
  <si>
    <t>Surface des zones à bâtir [ha]</t>
  </si>
  <si>
    <t>Proportion [%]</t>
  </si>
  <si>
    <t>Habitants au sein des zones à bâtir</t>
  </si>
  <si>
    <t>Emplois au sein des zones à bâtir</t>
  </si>
  <si>
    <t>Source: Office fédéral du développement territorial ARE, statistique suisse des zones à bâtir 2012</t>
  </si>
  <si>
    <t>Code TC</t>
  </si>
  <si>
    <t>Type de commune ARE</t>
  </si>
  <si>
    <t>Construit [ha]</t>
  </si>
  <si>
    <t>Non construit [ha]</t>
  </si>
  <si>
    <t>Construit [%]</t>
  </si>
  <si>
    <t>Non construit [%]</t>
  </si>
  <si>
    <t>Très bonne desserte [ha]</t>
  </si>
  <si>
    <t>Bonne desserte [ha]</t>
  </si>
  <si>
    <t>Desserte marginale ou inexistante [ha]</t>
  </si>
  <si>
    <t>Très bonne desserte [%]</t>
  </si>
  <si>
    <t>Bonne desserte [%]</t>
  </si>
  <si>
    <t>Desserte marginale ou inexistante [%]</t>
  </si>
  <si>
    <t>Surface des zones à bâtir 2007 [ha]</t>
  </si>
  <si>
    <t>Surface des zones à bâtir 2012 [ha]</t>
  </si>
  <si>
    <t>Différence [ha]</t>
  </si>
  <si>
    <t>Différence [%]</t>
  </si>
  <si>
    <r>
      <t>Surface de zone à bâtir par habitant [m</t>
    </r>
    <r>
      <rPr>
        <b/>
        <vertAlign val="superscript"/>
        <sz val="11"/>
        <rFont val="Calibri"/>
        <family val="2"/>
      </rPr>
      <t>2</t>
    </r>
    <r>
      <rPr>
        <b/>
        <sz val="11"/>
        <rFont val="Calibri"/>
        <family val="2"/>
      </rPr>
      <t>]</t>
    </r>
  </si>
  <si>
    <r>
      <t>Surface de zone à bâtir par emploi [m</t>
    </r>
    <r>
      <rPr>
        <b/>
        <vertAlign val="superscript"/>
        <sz val="11"/>
        <rFont val="Calibri"/>
        <family val="2"/>
      </rPr>
      <t>2</t>
    </r>
    <r>
      <rPr>
        <b/>
        <sz val="11"/>
        <rFont val="Calibri"/>
        <family val="2"/>
      </rPr>
      <t>]</t>
    </r>
  </si>
  <si>
    <r>
      <t>Surface de zone à bâtir par habitant et emploi [m</t>
    </r>
    <r>
      <rPr>
        <b/>
        <vertAlign val="superscript"/>
        <sz val="11"/>
        <rFont val="Calibri"/>
        <family val="2"/>
      </rPr>
      <t>2</t>
    </r>
    <r>
      <rPr>
        <b/>
        <sz val="11"/>
        <rFont val="Calibri"/>
        <family val="2"/>
      </rPr>
      <t>]</t>
    </r>
  </si>
  <si>
    <t>--</t>
  </si>
  <si>
    <t>01.01.2012</t>
  </si>
  <si>
    <t>ja</t>
  </si>
  <si>
    <t>In der Statistik 2007 waren alle Sondernutzungspläne als Mischzonen deklariert. In der Statistik 2012 liegen detailliertere Daten vor, was insbesondere zu einer Verschiebung der Flächen von den Mischzonen zu den Wohnzonen führt.</t>
  </si>
  <si>
    <t>Etat des données</t>
  </si>
  <si>
    <t>Etat complet</t>
  </si>
  <si>
    <t>Nombre de communes</t>
  </si>
  <si>
    <t>Types de zones</t>
  </si>
  <si>
    <t>Nombre de zones à l'intérieur des zones à bâtir</t>
  </si>
  <si>
    <t>Zones spéciales</t>
  </si>
  <si>
    <t>Zones de transport à l'intérieur des zone à bâtir</t>
  </si>
  <si>
    <t>Remarques</t>
  </si>
  <si>
    <t>Fiche d'information du canton de BL</t>
  </si>
  <si>
    <t>Contenu</t>
  </si>
  <si>
    <t>- Statistiques par affectation principale</t>
  </si>
  <si>
    <t>- Statistiques par type de commune ARE</t>
  </si>
  <si>
    <t>- Analyses des zones à bâtir non construites par affectation principale</t>
  </si>
  <si>
    <t>- Analyses des zones à bâtir non construites par type de commune</t>
  </si>
  <si>
    <t>- Analyses de la desserte par les transports publics selon les affectations principales</t>
  </si>
  <si>
    <t>- Comparaison 2007 - 2012 par affectation principale</t>
  </si>
  <si>
    <t>Office fédéral du développement territorial ARE</t>
  </si>
  <si>
    <t>Statistique suisse des zones à bâtir 2012</t>
  </si>
  <si>
    <t>Statistiques par affectation principale</t>
  </si>
  <si>
    <t>Statistiques par type de commune ARE</t>
  </si>
  <si>
    <t>Analyses des zones à bâtir non construites par affectation principale</t>
  </si>
  <si>
    <t>Analyses des zones à bâtir non construites par type de commune ARE</t>
  </si>
  <si>
    <t>Analyses de la desserte par les transports publics par affectation principale</t>
  </si>
  <si>
    <t>Comparaison 2007 - 2012 par affectation principale</t>
  </si>
  <si>
    <t>Surface de zone à bâtir non construite supposition 1 [ha]</t>
  </si>
  <si>
    <t>Surface de zone à bâtir non construite supposition 2 [ha]</t>
  </si>
  <si>
    <t>Imprécision [ha]</t>
  </si>
  <si>
    <t>Imprécision [%]</t>
  </si>
  <si>
    <t>- Légende</t>
  </si>
  <si>
    <t>Géodonnées: Offices cantonaux d'aménagement du territoire</t>
  </si>
  <si>
    <t>Statistiques et analyses: Office fédéral du développement territorial ARE</t>
  </si>
  <si>
    <t xml:space="preserve">Renseignements: </t>
  </si>
  <si>
    <t>Rolf Giezendanner</t>
  </si>
  <si>
    <t>rolf.giezendanner@are.admin.ch</t>
  </si>
  <si>
    <t>© ARE, 12.2012</t>
  </si>
  <si>
    <t>Désignation</t>
  </si>
  <si>
    <t>Description</t>
  </si>
  <si>
    <t>Numéro de code de l'affectation principale</t>
  </si>
  <si>
    <t>Numéro de code du type de commune de l'ARE</t>
  </si>
  <si>
    <t>Affectation principale selon le modèle de géodonnées minimal des plans d'affectation (12.12.2011)</t>
  </si>
  <si>
    <t>L'ARE a redéfini les types de communes sur la base de la définition de l'agglomération 2000 et du recensement de la population 2010. Par conséquent, l'attribution des communes aux types de communes a changé depuis 2007.</t>
  </si>
  <si>
    <t>Surface des zones à bâtir</t>
  </si>
  <si>
    <t>Proportion des zones à bâtir d'une affectation principale / d'un type de commune / d'un canton par rapport au total suisse</t>
  </si>
  <si>
    <t>Habitants au sein des zones à bâtir. Sont utilisées les données géoréférenciées du recensement STATPOP.</t>
  </si>
  <si>
    <r>
      <t>Surface de zone à bâtir par habitant [m</t>
    </r>
    <r>
      <rPr>
        <vertAlign val="superscript"/>
        <sz val="11"/>
        <rFont val="Calibri"/>
        <family val="2"/>
        <scheme val="minor"/>
      </rPr>
      <t>2</t>
    </r>
    <r>
      <rPr>
        <sz val="11"/>
        <rFont val="Calibri"/>
        <family val="2"/>
        <scheme val="minor"/>
      </rPr>
      <t>]</t>
    </r>
  </si>
  <si>
    <t>Surface de zone à bâtir par habitant au sein des zones à bâtir</t>
  </si>
  <si>
    <t>Emplois en sein des zones à bâtir</t>
  </si>
  <si>
    <t>Emplois au sein des zones à bâtir. Sont utilisées les données géoréférenciées du REE.</t>
  </si>
  <si>
    <r>
      <t>Surface de zone à bâtir par emploi [m</t>
    </r>
    <r>
      <rPr>
        <vertAlign val="superscript"/>
        <sz val="11"/>
        <rFont val="Calibri"/>
        <family val="2"/>
        <scheme val="minor"/>
      </rPr>
      <t>2</t>
    </r>
    <r>
      <rPr>
        <sz val="11"/>
        <rFont val="Calibri"/>
        <family val="2"/>
        <scheme val="minor"/>
      </rPr>
      <t>]</t>
    </r>
  </si>
  <si>
    <t>Surface de zone à bâtir par emploi au sein des zones à bâtir</t>
  </si>
  <si>
    <r>
      <t>Surface de zone à bâtir par habitant er emploi [m</t>
    </r>
    <r>
      <rPr>
        <vertAlign val="superscript"/>
        <sz val="11"/>
        <rFont val="Calibri"/>
        <family val="2"/>
        <scheme val="minor"/>
      </rPr>
      <t>2</t>
    </r>
    <r>
      <rPr>
        <sz val="11"/>
        <rFont val="Calibri"/>
        <family val="2"/>
        <scheme val="minor"/>
      </rPr>
      <t>]</t>
    </r>
  </si>
  <si>
    <t>Surface de zone à bâtir divisée par la somme des habitants et des emplois au sein des zones à bâtir</t>
  </si>
  <si>
    <t>Surface de zone à bâtir non construite selon la supposition 1</t>
  </si>
  <si>
    <t>Surface de zone à bâtir non construite selon la supposition 2</t>
  </si>
  <si>
    <t>Constuit [ha]</t>
  </si>
  <si>
    <t>Surface de zone à bâtir construite</t>
  </si>
  <si>
    <t>Imprécision de la détermination de la surface de zone à bâtir non construite (différence entre la surface non construite selon les suppositions 1 et 2)</t>
  </si>
  <si>
    <t>Surface de zone à bâtire non construite</t>
  </si>
  <si>
    <t>Proportion de la surface de zone à bâtir non construite</t>
  </si>
  <si>
    <t>Porportion de l'imprécision (proportion de la différence de surface selon les suppositions 1 et 2 par rapport à la surface totale de zone à bâtir)</t>
  </si>
  <si>
    <r>
      <t>Construit par habitant [m</t>
    </r>
    <r>
      <rPr>
        <vertAlign val="superscript"/>
        <sz val="11"/>
        <rFont val="Calibri"/>
        <family val="2"/>
        <scheme val="minor"/>
      </rPr>
      <t>2</t>
    </r>
    <r>
      <rPr>
        <sz val="11"/>
        <rFont val="Calibri"/>
        <family val="2"/>
        <scheme val="minor"/>
      </rPr>
      <t>]</t>
    </r>
  </si>
  <si>
    <t>Surface de zone à bâtir construite par habtiant au sein des zones à bâtir</t>
  </si>
  <si>
    <t>Imprécision de la détermination de la surface de zone à bâtir construite par habitant au sein des zones à bâtir (différence entre l'imprécision selon les suppositions 1 et 2)</t>
  </si>
  <si>
    <t>Surface de zone à bâtir se trouvant au sein du niveau de qualité A de desserte par les transports publics</t>
  </si>
  <si>
    <t>Surface de zone à bâtir se trouvant au sein du niveau de qualité B de desserte par les transports publics</t>
  </si>
  <si>
    <t>Surface de zone à bâtir se trouvant au sein du niveau de qualité C de desserte par les transports publics</t>
  </si>
  <si>
    <t>Surface de zone à bâtir se trouvant au sein du niveau de qualité D de desserte par les transports publics</t>
  </si>
  <si>
    <t>Surface de zone à bâtir se trouvant en dehors des niveaux de qualité de desserte par les transports publics</t>
  </si>
  <si>
    <t>Proportion de la surface de zone à bâtir se trouvant au sein du niveau de qualité A de desserte par les transports publics</t>
  </si>
  <si>
    <t>Proportion de la surface de zone à bâtir se trouvant au sein du niveau de qualité B de desserte par les transports publics</t>
  </si>
  <si>
    <t>Proportion de la surface de zone à bâtir se trouvant au sein du niveau de qualité C de desserte par les transports publics</t>
  </si>
  <si>
    <t>Proportion de la surface de zone à bâtir se trouvant au sein du niveau de qualité D de desserte par les transports publics</t>
  </si>
  <si>
    <t>Proportion de la surface de zone à bâtir se trouvant en dehors des niveaux de qualité de desserte par les transports publics</t>
  </si>
  <si>
    <t>Surface des zones à bâtir selon la statistique des zones à bâtir 2007</t>
  </si>
  <si>
    <t>Surface des zones à bâtir selon la statistique des zones à bâtir 2012</t>
  </si>
  <si>
    <t>Différence de surface entre les zones à bâtir 2007 et 2012</t>
  </si>
  <si>
    <t>Différence proportionelle entre les zones à bâtir 2007 et 2012 (surfaces 2007 = 100%)</t>
  </si>
  <si>
    <t>Numéro de canton</t>
  </si>
  <si>
    <t>Abréviation de canton</t>
  </si>
  <si>
    <t>Abréviation du nom des cantons</t>
  </si>
  <si>
    <r>
      <t>Imprécision par habitant [m</t>
    </r>
    <r>
      <rPr>
        <vertAlign val="superscript"/>
        <sz val="11"/>
        <rFont val="Calibri"/>
        <family val="2"/>
        <scheme val="minor"/>
      </rPr>
      <t>2</t>
    </r>
    <r>
      <rPr>
        <sz val="11"/>
        <rFont val="Calibri"/>
        <family val="2"/>
        <scheme val="minor"/>
      </rPr>
      <t>]</t>
    </r>
  </si>
  <si>
    <t>Numéro de canton OFS</t>
  </si>
  <si>
    <t>Canton de BL</t>
  </si>
  <si>
    <t>Faible desserte [ha]</t>
  </si>
  <si>
    <t>Faible desserte [%]</t>
  </si>
  <si>
    <t xml:space="preserve"> Faible desserte [ha]</t>
  </si>
  <si>
    <t xml:space="preserve"> Faible desserte [%]</t>
  </si>
  <si>
    <t>Desserte moyenne [ha]</t>
  </si>
  <si>
    <t>Desserte moyenne [%]</t>
  </si>
  <si>
    <t>Verkehrsflächen sind grösstenteils ausgeschnitten.</t>
  </si>
</sst>
</file>

<file path=xl/styles.xml><?xml version="1.0" encoding="utf-8"?>
<styleSheet xmlns="http://schemas.openxmlformats.org/spreadsheetml/2006/main">
  <numFmts count="2">
    <numFmt numFmtId="164" formatCode="0\ %"/>
    <numFmt numFmtId="165" formatCode="0.0%"/>
  </numFmts>
  <fonts count="20">
    <font>
      <sz val="10"/>
      <color theme="1"/>
      <name val="Arial"/>
      <family val="2"/>
    </font>
    <font>
      <sz val="10"/>
      <name val="MS Sans Serif"/>
      <family val="2"/>
    </font>
    <font>
      <sz val="11"/>
      <name val="Calibri"/>
      <family val="2"/>
    </font>
    <font>
      <b/>
      <sz val="11"/>
      <name val="Calibri"/>
      <family val="2"/>
    </font>
    <font>
      <b/>
      <vertAlign val="superscript"/>
      <sz val="11"/>
      <name val="Calibri"/>
      <family val="2"/>
    </font>
    <font>
      <sz val="11"/>
      <color theme="1"/>
      <name val="Calibri"/>
      <family val="2"/>
    </font>
    <font>
      <b/>
      <sz val="11"/>
      <color theme="1"/>
      <name val="Calibri"/>
      <family val="2"/>
    </font>
    <font>
      <b/>
      <sz val="14"/>
      <color rgb="FF000000"/>
      <name val="Calibri"/>
      <family val="2"/>
    </font>
    <font>
      <b/>
      <sz val="11"/>
      <color theme="1"/>
      <name val="Calibri"/>
      <family val="2"/>
      <scheme val="minor"/>
    </font>
    <font>
      <sz val="11"/>
      <color theme="1"/>
      <name val="Calibri"/>
      <family val="2"/>
      <scheme val="minor"/>
    </font>
    <font>
      <sz val="11"/>
      <color rgb="FF000000"/>
      <name val="Calibri"/>
      <family val="2"/>
      <scheme val="minor"/>
    </font>
    <font>
      <b/>
      <sz val="10"/>
      <color theme="1"/>
      <name val="Arial"/>
      <family val="2"/>
    </font>
    <font>
      <b/>
      <sz val="11"/>
      <color rgb="FF000000"/>
      <name val="Calibri"/>
      <family val="2"/>
    </font>
    <font>
      <sz val="11"/>
      <color rgb="FF000000"/>
      <name val="Calibri"/>
      <family val="2"/>
    </font>
    <font>
      <b/>
      <sz val="14"/>
      <name val="Calibri"/>
      <family val="2"/>
      <scheme val="minor"/>
    </font>
    <font>
      <u/>
      <sz val="11"/>
      <color theme="10"/>
      <name val="Calibri"/>
      <family val="2"/>
    </font>
    <font>
      <u/>
      <sz val="11"/>
      <color theme="10"/>
      <name val="Calibri"/>
      <family val="2"/>
      <scheme val="minor"/>
    </font>
    <font>
      <b/>
      <sz val="11"/>
      <name val="Calibri"/>
      <family val="2"/>
      <scheme val="minor"/>
    </font>
    <font>
      <sz val="11"/>
      <name val="Calibri"/>
      <family val="2"/>
      <scheme val="minor"/>
    </font>
    <font>
      <vertAlign val="superscript"/>
      <sz val="11"/>
      <name val="Calibri"/>
      <family val="2"/>
      <scheme val="minor"/>
    </font>
  </fonts>
  <fills count="6">
    <fill>
      <patternFill patternType="none"/>
    </fill>
    <fill>
      <patternFill patternType="gray125"/>
    </fill>
    <fill>
      <patternFill patternType="solid">
        <fgColor rgb="FFFFFFFF"/>
        <bgColor indexed="64"/>
      </patternFill>
    </fill>
    <fill>
      <patternFill patternType="solid">
        <fgColor rgb="FFFFFFFF" tint="-4.9989318521683403E-2"/>
        <bgColor indexed="64"/>
      </patternFill>
    </fill>
    <fill>
      <patternFill patternType="solid">
        <fgColor rgb="FFF2F2F2"/>
        <bgColor rgb="FF000000"/>
      </patternFill>
    </fill>
    <fill>
      <patternFill patternType="solid">
        <fgColor theme="0" tint="-4.9989318521683403E-2"/>
        <bgColor indexed="64"/>
      </patternFill>
    </fill>
  </fills>
  <borders count="14">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indexed="64"/>
      </top>
      <bottom/>
      <diagonal/>
    </border>
    <border>
      <left style="thin">
        <color auto="1"/>
      </left>
      <right style="thin">
        <color auto="1"/>
      </right>
      <top/>
      <bottom/>
      <diagonal/>
    </border>
    <border>
      <left style="thin">
        <color auto="1"/>
      </left>
      <right style="thin">
        <color auto="1"/>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s>
  <cellStyleXfs count="4">
    <xf numFmtId="0" fontId="0" fillId="0" borderId="0"/>
    <xf numFmtId="0" fontId="1" fillId="0" borderId="0"/>
    <xf numFmtId="0" fontId="15" fillId="0" borderId="0" applyNumberFormat="0" applyFill="0" applyBorder="0" applyAlignment="0" applyProtection="0">
      <alignment vertical="top"/>
      <protection locked="0"/>
    </xf>
    <xf numFmtId="0" fontId="9" fillId="0" borderId="0"/>
  </cellStyleXfs>
  <cellXfs count="73">
    <xf numFmtId="0" fontId="0" fillId="0" borderId="0" xfId="0"/>
    <xf numFmtId="0" fontId="1" fillId="0" borderId="0" xfId="1"/>
    <xf numFmtId="0" fontId="3" fillId="3" borderId="2" xfId="1" applyFont="1" applyFill="1" applyBorder="1" applyAlignment="1">
      <alignment horizontal="center" vertical="center" wrapText="1"/>
    </xf>
    <xf numFmtId="0" fontId="2" fillId="2" borderId="1" xfId="1" applyFont="1" applyFill="1" applyBorder="1" applyAlignment="1">
      <alignment vertical="center"/>
    </xf>
    <xf numFmtId="0" fontId="2" fillId="2" borderId="3" xfId="1" applyFont="1" applyFill="1" applyBorder="1" applyAlignment="1">
      <alignment vertical="center"/>
    </xf>
    <xf numFmtId="0" fontId="2" fillId="0" borderId="4" xfId="1" applyFont="1" applyBorder="1"/>
    <xf numFmtId="3" fontId="2" fillId="0" borderId="4" xfId="1" applyNumberFormat="1" applyFont="1" applyBorder="1" applyAlignment="1">
      <alignment horizontal="right"/>
    </xf>
    <xf numFmtId="164" fontId="2" fillId="0" borderId="4" xfId="1" applyNumberFormat="1" applyFont="1" applyBorder="1" applyAlignment="1">
      <alignment horizontal="right"/>
    </xf>
    <xf numFmtId="0" fontId="2" fillId="0" borderId="5" xfId="1" applyFont="1" applyBorder="1"/>
    <xf numFmtId="3" fontId="2" fillId="0" borderId="5" xfId="1" applyNumberFormat="1" applyFont="1" applyBorder="1" applyAlignment="1">
      <alignment horizontal="right"/>
    </xf>
    <xf numFmtId="164" fontId="2" fillId="0" borderId="5" xfId="1" applyNumberFormat="1" applyFont="1" applyBorder="1" applyAlignment="1">
      <alignment horizontal="right"/>
    </xf>
    <xf numFmtId="3" fontId="3" fillId="3" borderId="6" xfId="1" applyNumberFormat="1" applyFont="1" applyFill="1" applyBorder="1" applyAlignment="1">
      <alignment horizontal="right" vertical="center" wrapText="1"/>
    </xf>
    <xf numFmtId="0" fontId="3" fillId="3" borderId="6" xfId="1" applyFont="1" applyFill="1" applyBorder="1" applyAlignment="1">
      <alignment horizontal="right" vertical="center" wrapText="1"/>
    </xf>
    <xf numFmtId="0" fontId="2" fillId="0" borderId="5" xfId="1" applyNumberFormat="1" applyFont="1" applyBorder="1" applyAlignment="1">
      <alignment horizontal="right"/>
    </xf>
    <xf numFmtId="0" fontId="2" fillId="0" borderId="4" xfId="1" applyNumberFormat="1" applyFont="1" applyBorder="1" applyAlignment="1">
      <alignment horizontal="right"/>
    </xf>
    <xf numFmtId="3" fontId="2" fillId="0" borderId="4" xfId="1" applyNumberFormat="1" applyFont="1" applyBorder="1"/>
    <xf numFmtId="9" fontId="2" fillId="0" borderId="4" xfId="1" applyNumberFormat="1" applyFont="1" applyBorder="1"/>
    <xf numFmtId="3" fontId="2" fillId="0" borderId="5" xfId="1" applyNumberFormat="1" applyFont="1" applyBorder="1"/>
    <xf numFmtId="9" fontId="2" fillId="0" borderId="5" xfId="1" applyNumberFormat="1" applyFont="1" applyBorder="1"/>
    <xf numFmtId="9" fontId="3" fillId="3" borderId="6" xfId="1" applyNumberFormat="1" applyFont="1" applyFill="1" applyBorder="1" applyAlignment="1">
      <alignment vertical="center" wrapText="1"/>
    </xf>
    <xf numFmtId="0" fontId="5" fillId="0" borderId="4" xfId="0" applyFont="1" applyBorder="1"/>
    <xf numFmtId="3" fontId="5" fillId="0" borderId="4" xfId="0" applyNumberFormat="1" applyFont="1" applyBorder="1"/>
    <xf numFmtId="0" fontId="5" fillId="0" borderId="5" xfId="0" applyFont="1" applyBorder="1"/>
    <xf numFmtId="3" fontId="5" fillId="0" borderId="5" xfId="0" applyNumberFormat="1" applyFont="1" applyBorder="1"/>
    <xf numFmtId="3" fontId="6" fillId="3" borderId="6" xfId="0" applyNumberFormat="1" applyFont="1" applyFill="1" applyBorder="1" applyAlignment="1">
      <alignment horizontal="right" vertical="center" wrapText="1"/>
    </xf>
    <xf numFmtId="0" fontId="5" fillId="0" borderId="5" xfId="0" applyNumberFormat="1" applyFont="1" applyBorder="1" applyAlignment="1">
      <alignment horizontal="right"/>
    </xf>
    <xf numFmtId="3" fontId="3" fillId="3" borderId="6" xfId="1" applyNumberFormat="1" applyFont="1" applyFill="1" applyBorder="1" applyAlignment="1">
      <alignment vertical="center" wrapText="1"/>
    </xf>
    <xf numFmtId="165" fontId="2" fillId="0" borderId="4" xfId="1" applyNumberFormat="1" applyFont="1" applyBorder="1"/>
    <xf numFmtId="165" fontId="2" fillId="0" borderId="5" xfId="1" applyNumberFormat="1" applyFont="1" applyBorder="1"/>
    <xf numFmtId="165" fontId="3" fillId="3" borderId="6" xfId="1" applyNumberFormat="1" applyFont="1" applyFill="1" applyBorder="1" applyAlignment="1">
      <alignment vertical="center" wrapText="1"/>
    </xf>
    <xf numFmtId="0" fontId="5" fillId="0" borderId="0" xfId="0" applyFont="1" applyBorder="1" applyAlignment="1">
      <alignment vertical="top"/>
    </xf>
    <xf numFmtId="0" fontId="8" fillId="0" borderId="4" xfId="0" applyFont="1" applyBorder="1" applyAlignment="1">
      <alignment vertical="top"/>
    </xf>
    <xf numFmtId="0" fontId="8" fillId="0" borderId="5" xfId="0" applyFont="1" applyBorder="1" applyAlignment="1">
      <alignment vertical="top"/>
    </xf>
    <xf numFmtId="0" fontId="8" fillId="0" borderId="11" xfId="0" applyFont="1" applyBorder="1" applyAlignment="1">
      <alignment vertical="top"/>
    </xf>
    <xf numFmtId="0" fontId="8" fillId="0" borderId="4" xfId="0" applyFont="1" applyBorder="1" applyAlignment="1">
      <alignment vertical="top" wrapText="1"/>
    </xf>
    <xf numFmtId="0" fontId="9" fillId="0" borderId="11" xfId="0" applyFont="1" applyBorder="1" applyAlignment="1">
      <alignment vertical="top"/>
    </xf>
    <xf numFmtId="0" fontId="9" fillId="0" borderId="5" xfId="0" applyFont="1" applyBorder="1" applyAlignment="1">
      <alignment vertical="top"/>
    </xf>
    <xf numFmtId="0" fontId="9" fillId="0" borderId="5" xfId="0" applyFont="1" applyBorder="1" applyAlignment="1">
      <alignment vertical="top" wrapText="1"/>
    </xf>
    <xf numFmtId="0" fontId="2" fillId="0" borderId="5" xfId="1" applyFont="1" applyBorder="1" applyAlignment="1">
      <alignment horizontal="right"/>
    </xf>
    <xf numFmtId="49" fontId="9" fillId="0" borderId="4" xfId="0" applyNumberFormat="1" applyFont="1" applyBorder="1" applyAlignment="1">
      <alignment horizontal="left" vertical="top" wrapText="1"/>
    </xf>
    <xf numFmtId="49" fontId="9" fillId="0" borderId="11" xfId="0" applyNumberFormat="1" applyFont="1" applyBorder="1" applyAlignment="1">
      <alignment horizontal="left" vertical="top" wrapText="1"/>
    </xf>
    <xf numFmtId="49" fontId="9" fillId="0" borderId="5" xfId="0" applyNumberFormat="1" applyFont="1" applyBorder="1" applyAlignment="1">
      <alignment horizontal="left" vertical="top" wrapText="1"/>
    </xf>
    <xf numFmtId="49" fontId="10" fillId="0" borderId="4" xfId="0" applyNumberFormat="1" applyFont="1" applyBorder="1" applyAlignment="1">
      <alignment horizontal="left" vertical="top" wrapText="1"/>
    </xf>
    <xf numFmtId="0" fontId="12" fillId="0" borderId="0" xfId="0" applyFont="1" applyBorder="1" applyAlignment="1">
      <alignment vertical="top"/>
    </xf>
    <xf numFmtId="0" fontId="11" fillId="0" borderId="0" xfId="0" applyFont="1"/>
    <xf numFmtId="49" fontId="13" fillId="0" borderId="0" xfId="0" applyNumberFormat="1" applyFont="1" applyBorder="1" applyAlignment="1">
      <alignment vertical="top"/>
    </xf>
    <xf numFmtId="0" fontId="13" fillId="0" borderId="0" xfId="0" applyFont="1" applyBorder="1" applyAlignment="1">
      <alignment vertical="top"/>
    </xf>
    <xf numFmtId="0" fontId="7" fillId="0" borderId="0" xfId="0" applyFont="1" applyBorder="1" applyAlignment="1">
      <alignment vertical="top"/>
    </xf>
    <xf numFmtId="0" fontId="2" fillId="2" borderId="12" xfId="1" applyFont="1" applyFill="1" applyBorder="1" applyAlignment="1">
      <alignment vertical="center"/>
    </xf>
    <xf numFmtId="0" fontId="14" fillId="0" borderId="0" xfId="1" applyFont="1"/>
    <xf numFmtId="49" fontId="12" fillId="0" borderId="0" xfId="0" applyNumberFormat="1" applyFont="1" applyBorder="1" applyAlignment="1">
      <alignment vertical="top"/>
    </xf>
    <xf numFmtId="49" fontId="11" fillId="0" borderId="0" xfId="0" applyNumberFormat="1" applyFont="1"/>
    <xf numFmtId="0" fontId="16" fillId="0" borderId="0" xfId="2" applyFont="1" applyAlignment="1" applyProtection="1">
      <alignment vertical="top"/>
    </xf>
    <xf numFmtId="0" fontId="9" fillId="0" borderId="0" xfId="0" applyFont="1" applyAlignment="1">
      <alignment vertical="top"/>
    </xf>
    <xf numFmtId="0" fontId="9" fillId="0" borderId="0" xfId="3"/>
    <xf numFmtId="49" fontId="18" fillId="0" borderId="4" xfId="3" applyNumberFormat="1" applyFont="1" applyBorder="1" applyAlignment="1">
      <alignment horizontal="left" vertical="top" wrapText="1"/>
    </xf>
    <xf numFmtId="49" fontId="9" fillId="0" borderId="8" xfId="3" applyNumberFormat="1" applyBorder="1" applyAlignment="1">
      <alignment horizontal="left" vertical="top" wrapText="1"/>
    </xf>
    <xf numFmtId="49" fontId="18" fillId="0" borderId="5" xfId="3" applyNumberFormat="1" applyFont="1" applyBorder="1" applyAlignment="1">
      <alignment horizontal="left" vertical="top" wrapText="1"/>
    </xf>
    <xf numFmtId="49" fontId="9" fillId="0" borderId="13" xfId="3" applyNumberFormat="1" applyBorder="1" applyAlignment="1">
      <alignment horizontal="left" vertical="top" wrapText="1"/>
    </xf>
    <xf numFmtId="49" fontId="18" fillId="0" borderId="13" xfId="3" applyNumberFormat="1" applyFont="1" applyBorder="1" applyAlignment="1">
      <alignment horizontal="left" vertical="top" wrapText="1"/>
    </xf>
    <xf numFmtId="49" fontId="18" fillId="0" borderId="11" xfId="3" applyNumberFormat="1" applyFont="1" applyBorder="1" applyAlignment="1">
      <alignment horizontal="left" vertical="top" wrapText="1"/>
    </xf>
    <xf numFmtId="49" fontId="9" fillId="0" borderId="11" xfId="3" applyNumberFormat="1" applyBorder="1" applyAlignment="1">
      <alignment horizontal="left" vertical="top" wrapText="1"/>
    </xf>
    <xf numFmtId="0" fontId="9" fillId="0" borderId="0" xfId="3" applyAlignment="1">
      <alignment horizontal="left" vertical="top" wrapText="1"/>
    </xf>
    <xf numFmtId="0" fontId="14" fillId="0" borderId="0" xfId="1" applyFont="1" applyAlignment="1">
      <alignment horizontal="right"/>
    </xf>
    <xf numFmtId="0" fontId="7" fillId="4" borderId="7" xfId="0" applyFont="1" applyFill="1" applyBorder="1" applyAlignment="1">
      <alignment horizontal="center" vertical="center"/>
    </xf>
    <xf numFmtId="0" fontId="7" fillId="4" borderId="8" xfId="0" applyFont="1" applyFill="1" applyBorder="1" applyAlignment="1">
      <alignment horizontal="center" vertical="center"/>
    </xf>
    <xf numFmtId="0" fontId="7" fillId="4" borderId="9" xfId="0" applyFont="1" applyFill="1" applyBorder="1" applyAlignment="1">
      <alignment horizontal="center" vertical="center"/>
    </xf>
    <xf numFmtId="0" fontId="7" fillId="4" borderId="10" xfId="0" applyFont="1" applyFill="1" applyBorder="1" applyAlignment="1">
      <alignment horizontal="center" vertical="center"/>
    </xf>
    <xf numFmtId="49" fontId="17" fillId="5" borderId="4" xfId="3" applyNumberFormat="1" applyFont="1" applyFill="1" applyBorder="1" applyAlignment="1">
      <alignment horizontal="left" vertical="top" wrapText="1"/>
    </xf>
    <xf numFmtId="49" fontId="17" fillId="5" borderId="11" xfId="3" applyNumberFormat="1" applyFont="1" applyFill="1" applyBorder="1" applyAlignment="1">
      <alignment horizontal="left" vertical="top" wrapText="1"/>
    </xf>
    <xf numFmtId="49" fontId="8" fillId="5" borderId="4" xfId="3" applyNumberFormat="1" applyFont="1" applyFill="1" applyBorder="1" applyAlignment="1">
      <alignment horizontal="left" vertical="top" wrapText="1"/>
    </xf>
    <xf numFmtId="49" fontId="8" fillId="5" borderId="11" xfId="3" applyNumberFormat="1" applyFont="1" applyFill="1" applyBorder="1" applyAlignment="1">
      <alignment horizontal="left" vertical="top" wrapText="1"/>
    </xf>
    <xf numFmtId="0" fontId="3" fillId="3" borderId="6" xfId="1" applyFont="1" applyFill="1" applyBorder="1" applyAlignment="1">
      <alignment vertical="center" wrapText="1"/>
    </xf>
  </cellXfs>
  <cellStyles count="4">
    <cellStyle name="Hyperlink" xfId="2" builtinId="8"/>
    <cellStyle name="Standard" xfId="0" builtinId="0"/>
    <cellStyle name="Standard 2" xfId="1"/>
    <cellStyle name="Standard 3"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chart1.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de-CH" sz="1000"/>
              <a:t>Surface des zones à bâtir par affectation principale (en hectares)</a:t>
            </a:r>
          </a:p>
        </c:rich>
      </c:tx>
    </c:title>
    <c:plotArea>
      <c:layout>
        <c:manualLayout>
          <c:layoutTarget val="inner"/>
          <c:xMode val="edge"/>
          <c:yMode val="edge"/>
          <c:x val="0.4679975025148288"/>
          <c:y val="0.14187242013250545"/>
          <c:w val="0.48301571334420251"/>
          <c:h val="0.69049915016129593"/>
        </c:manualLayout>
      </c:layout>
      <c:barChart>
        <c:barDir val="bar"/>
        <c:grouping val="clustered"/>
        <c:ser>
          <c:idx val="0"/>
          <c:order val="0"/>
          <c:dLbls>
            <c:dLbl>
              <c:idx val="7"/>
              <c:delete val="1"/>
            </c:dLbl>
            <c:showVal val="1"/>
          </c:dLbls>
          <c:cat>
            <c:strRef>
              <c:f>Statistique_Aff_principale!$B$4:$B$12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Statistique_Aff_principale!$C$4:$C$12</c:f>
              <c:numCache>
                <c:formatCode>#,##0</c:formatCode>
                <c:ptCount val="9"/>
                <c:pt idx="0">
                  <c:v>3216.6171435000501</c:v>
                </c:pt>
                <c:pt idx="1">
                  <c:v>1205.08311585717</c:v>
                </c:pt>
                <c:pt idx="2">
                  <c:v>954.25921151811701</c:v>
                </c:pt>
                <c:pt idx="3">
                  <c:v>558.122959577095</c:v>
                </c:pt>
                <c:pt idx="4">
                  <c:v>1050.59985030693</c:v>
                </c:pt>
                <c:pt idx="5">
                  <c:v>0.96611299999941003</c:v>
                </c:pt>
                <c:pt idx="6">
                  <c:v>19.9076350658545</c:v>
                </c:pt>
                <c:pt idx="7" formatCode="General">
                  <c:v>0</c:v>
                </c:pt>
                <c:pt idx="8">
                  <c:v>64.693227378807407</c:v>
                </c:pt>
              </c:numCache>
            </c:numRef>
          </c:val>
        </c:ser>
        <c:gapWidth val="70"/>
        <c:axId val="91420160"/>
        <c:axId val="91421696"/>
      </c:barChart>
      <c:catAx>
        <c:axId val="91420160"/>
        <c:scaling>
          <c:orientation val="maxMin"/>
        </c:scaling>
        <c:axPos val="l"/>
        <c:tickLblPos val="nextTo"/>
        <c:crossAx val="91421696"/>
        <c:crosses val="autoZero"/>
        <c:auto val="1"/>
        <c:lblAlgn val="ctr"/>
        <c:lblOffset val="100"/>
      </c:catAx>
      <c:valAx>
        <c:axId val="91421696"/>
        <c:scaling>
          <c:orientation val="minMax"/>
        </c:scaling>
        <c:axPos val="t"/>
        <c:majorGridlines/>
        <c:numFmt formatCode="#,##0" sourceLinked="1"/>
        <c:tickLblPos val="high"/>
        <c:crossAx val="91420160"/>
        <c:crosses val="autoZero"/>
        <c:crossBetween val="between"/>
      </c:valAx>
    </c:plotArea>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de-CH" sz="1000"/>
              <a:t>Desserte des zones à bâtir par les transports publics selon les affectations principales (en hectares)</a:t>
            </a:r>
          </a:p>
        </c:rich>
      </c:tx>
    </c:title>
    <c:plotArea>
      <c:layout/>
      <c:barChart>
        <c:barDir val="bar"/>
        <c:grouping val="stacked"/>
        <c:ser>
          <c:idx val="0"/>
          <c:order val="0"/>
          <c:tx>
            <c:v>Très bonne desserte</c:v>
          </c:tx>
          <c:cat>
            <c:strRef>
              <c:f>Analyse_desserte_TP!$B$4:$B$12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Analyse_desserte_TP!$C$4:$C$12</c:f>
              <c:numCache>
                <c:formatCode>#,##0</c:formatCode>
                <c:ptCount val="9"/>
                <c:pt idx="0">
                  <c:v>94.891540688119008</c:v>
                </c:pt>
                <c:pt idx="1">
                  <c:v>23.353051184794399</c:v>
                </c:pt>
                <c:pt idx="2">
                  <c:v>69.103645354894198</c:v>
                </c:pt>
                <c:pt idx="3">
                  <c:v>64.491060435202911</c:v>
                </c:pt>
                <c:pt idx="4">
                  <c:v>53.765429380315403</c:v>
                </c:pt>
                <c:pt idx="5">
                  <c:v>0.44292678775004496</c:v>
                </c:pt>
                <c:pt idx="6">
                  <c:v>0</c:v>
                </c:pt>
                <c:pt idx="7" formatCode="General">
                  <c:v>0</c:v>
                </c:pt>
                <c:pt idx="8">
                  <c:v>0</c:v>
                </c:pt>
              </c:numCache>
            </c:numRef>
          </c:val>
        </c:ser>
        <c:ser>
          <c:idx val="1"/>
          <c:order val="1"/>
          <c:tx>
            <c:v>Bonne desserte</c:v>
          </c:tx>
          <c:cat>
            <c:strRef>
              <c:f>Analyse_desserte_TP!$B$4:$B$12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Analyse_desserte_TP!$D$4:$D$12</c:f>
              <c:numCache>
                <c:formatCode>#,##0</c:formatCode>
                <c:ptCount val="9"/>
                <c:pt idx="0">
                  <c:v>641.42547922913604</c:v>
                </c:pt>
                <c:pt idx="1">
                  <c:v>219.81840682087</c:v>
                </c:pt>
                <c:pt idx="2">
                  <c:v>195.11966279344301</c:v>
                </c:pt>
                <c:pt idx="3">
                  <c:v>63.469998195791305</c:v>
                </c:pt>
                <c:pt idx="4">
                  <c:v>219.931174193288</c:v>
                </c:pt>
                <c:pt idx="5">
                  <c:v>0.52318623549937804</c:v>
                </c:pt>
                <c:pt idx="6">
                  <c:v>2.2794565491074001</c:v>
                </c:pt>
                <c:pt idx="7" formatCode="General">
                  <c:v>0</c:v>
                </c:pt>
                <c:pt idx="8">
                  <c:v>1.5494011048942902</c:v>
                </c:pt>
              </c:numCache>
            </c:numRef>
          </c:val>
        </c:ser>
        <c:ser>
          <c:idx val="2"/>
          <c:order val="2"/>
          <c:tx>
            <c:v>Desserte moyenne</c:v>
          </c:tx>
          <c:cat>
            <c:strRef>
              <c:f>Analyse_desserte_TP!$B$4:$B$12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Analyse_desserte_TP!$E$4:$E$12</c:f>
              <c:numCache>
                <c:formatCode>#,##0</c:formatCode>
                <c:ptCount val="9"/>
                <c:pt idx="0">
                  <c:v>927.86600198330689</c:v>
                </c:pt>
                <c:pt idx="1">
                  <c:v>383.69723096187801</c:v>
                </c:pt>
                <c:pt idx="2">
                  <c:v>255.68823283505998</c:v>
                </c:pt>
                <c:pt idx="3">
                  <c:v>120.69328708610199</c:v>
                </c:pt>
                <c:pt idx="4">
                  <c:v>305.627672931201</c:v>
                </c:pt>
                <c:pt idx="5">
                  <c:v>0</c:v>
                </c:pt>
                <c:pt idx="6">
                  <c:v>3.3593866599823401</c:v>
                </c:pt>
                <c:pt idx="7" formatCode="General">
                  <c:v>0</c:v>
                </c:pt>
                <c:pt idx="8">
                  <c:v>17.315034326442102</c:v>
                </c:pt>
              </c:numCache>
            </c:numRef>
          </c:val>
        </c:ser>
        <c:ser>
          <c:idx val="3"/>
          <c:order val="3"/>
          <c:tx>
            <c:v>Faible desserte</c:v>
          </c:tx>
          <c:cat>
            <c:strRef>
              <c:f>Analyse_desserte_TP!$B$4:$B$12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Analyse_desserte_TP!$F$4:$F$12</c:f>
              <c:numCache>
                <c:formatCode>#,##0</c:formatCode>
                <c:ptCount val="9"/>
                <c:pt idx="0">
                  <c:v>1049.1630835660501</c:v>
                </c:pt>
                <c:pt idx="1">
                  <c:v>393.715079506226</c:v>
                </c:pt>
                <c:pt idx="2">
                  <c:v>342.07809389523703</c:v>
                </c:pt>
                <c:pt idx="3">
                  <c:v>256.69621561106101</c:v>
                </c:pt>
                <c:pt idx="4">
                  <c:v>327.98253308774696</c:v>
                </c:pt>
                <c:pt idx="5">
                  <c:v>0</c:v>
                </c:pt>
                <c:pt idx="6">
                  <c:v>2.0858844597153001</c:v>
                </c:pt>
                <c:pt idx="7" formatCode="General">
                  <c:v>0</c:v>
                </c:pt>
                <c:pt idx="8">
                  <c:v>14.338223408527801</c:v>
                </c:pt>
              </c:numCache>
            </c:numRef>
          </c:val>
        </c:ser>
        <c:ser>
          <c:idx val="4"/>
          <c:order val="4"/>
          <c:tx>
            <c:v>Desserte marginale ou inexistante</c:v>
          </c:tx>
          <c:cat>
            <c:strRef>
              <c:f>Analyse_desserte_TP!$B$4:$B$12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Analyse_desserte_TP!$G$4:$G$12</c:f>
              <c:numCache>
                <c:formatCode>#,##0</c:formatCode>
                <c:ptCount val="9"/>
                <c:pt idx="0">
                  <c:v>503.27104697767601</c:v>
                </c:pt>
                <c:pt idx="1">
                  <c:v>184.49934669119398</c:v>
                </c:pt>
                <c:pt idx="2">
                  <c:v>92.269577717089589</c:v>
                </c:pt>
                <c:pt idx="3">
                  <c:v>52.7723974886718</c:v>
                </c:pt>
                <c:pt idx="4">
                  <c:v>143.29304388216201</c:v>
                </c:pt>
                <c:pt idx="5">
                  <c:v>0</c:v>
                </c:pt>
                <c:pt idx="6">
                  <c:v>12.1829072615322</c:v>
                </c:pt>
                <c:pt idx="7" formatCode="General">
                  <c:v>0</c:v>
                </c:pt>
                <c:pt idx="8">
                  <c:v>31.490566314687399</c:v>
                </c:pt>
              </c:numCache>
            </c:numRef>
          </c:val>
        </c:ser>
        <c:gapWidth val="50"/>
        <c:overlap val="100"/>
        <c:axId val="93374336"/>
        <c:axId val="93375872"/>
      </c:barChart>
      <c:catAx>
        <c:axId val="93374336"/>
        <c:scaling>
          <c:orientation val="maxMin"/>
        </c:scaling>
        <c:axPos val="l"/>
        <c:tickLblPos val="nextTo"/>
        <c:crossAx val="93375872"/>
        <c:crosses val="autoZero"/>
        <c:auto val="1"/>
        <c:lblAlgn val="ctr"/>
        <c:lblOffset val="100"/>
      </c:catAx>
      <c:valAx>
        <c:axId val="93375872"/>
        <c:scaling>
          <c:orientation val="minMax"/>
        </c:scaling>
        <c:axPos val="t"/>
        <c:majorGridlines/>
        <c:numFmt formatCode="#,##0" sourceLinked="1"/>
        <c:tickLblPos val="high"/>
        <c:crossAx val="93374336"/>
        <c:crosses val="autoZero"/>
        <c:crossBetween val="between"/>
      </c:valAx>
    </c:plotArea>
    <c:legend>
      <c:legendPos val="b"/>
    </c:legend>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de-CH" sz="1000"/>
              <a:t>Desserte des zones à bâtir par les transports publics selon les affectations principales (en pourcentages)</a:t>
            </a:r>
          </a:p>
        </c:rich>
      </c:tx>
    </c:title>
    <c:plotArea>
      <c:layout/>
      <c:barChart>
        <c:barDir val="bar"/>
        <c:grouping val="percentStacked"/>
        <c:ser>
          <c:idx val="0"/>
          <c:order val="0"/>
          <c:tx>
            <c:v>Très bonne desserte</c:v>
          </c:tx>
          <c:dLbls>
            <c:dLbl>
              <c:idx val="6"/>
              <c:delete val="1"/>
            </c:dLbl>
            <c:dLbl>
              <c:idx val="7"/>
              <c:delete val="1"/>
            </c:dLbl>
            <c:dLbl>
              <c:idx val="8"/>
              <c:delete val="1"/>
            </c:dLbl>
            <c:txPr>
              <a:bodyPr/>
              <a:lstStyle/>
              <a:p>
                <a:pPr>
                  <a:defRPr>
                    <a:solidFill>
                      <a:srgbClr val="FFFFFF"/>
                    </a:solidFill>
                  </a:defRPr>
                </a:pPr>
                <a:endParaRPr lang="de-DE"/>
              </a:p>
            </c:txPr>
            <c:showVal val="1"/>
          </c:dLbls>
          <c:cat>
            <c:strRef>
              <c:f>Analyse_desserte_TP!$B$4:$B$12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Analyse_desserte_TP!$H$4:$H$12</c:f>
              <c:numCache>
                <c:formatCode>0%</c:formatCode>
                <c:ptCount val="9"/>
                <c:pt idx="0">
                  <c:v>2.9500414936235567E-2</c:v>
                </c:pt>
                <c:pt idx="1">
                  <c:v>1.9378788807938467E-2</c:v>
                </c:pt>
                <c:pt idx="2">
                  <c:v>7.2416010705227823E-2</c:v>
                </c:pt>
                <c:pt idx="3">
                  <c:v>0.11554991497199511</c:v>
                </c:pt>
                <c:pt idx="4">
                  <c:v>5.1175934588695876E-2</c:v>
                </c:pt>
                <c:pt idx="5">
                  <c:v>0.45846270269735695</c:v>
                </c:pt>
                <c:pt idx="6">
                  <c:v>0</c:v>
                </c:pt>
                <c:pt idx="7" formatCode="General">
                  <c:v>0</c:v>
                </c:pt>
                <c:pt idx="8">
                  <c:v>0</c:v>
                </c:pt>
              </c:numCache>
            </c:numRef>
          </c:val>
        </c:ser>
        <c:ser>
          <c:idx val="1"/>
          <c:order val="1"/>
          <c:tx>
            <c:v>Bonne desserte</c:v>
          </c:tx>
          <c:dLbls>
            <c:dLbl>
              <c:idx val="7"/>
              <c:delete val="1"/>
            </c:dLbl>
            <c:txPr>
              <a:bodyPr/>
              <a:lstStyle/>
              <a:p>
                <a:pPr>
                  <a:defRPr>
                    <a:solidFill>
                      <a:srgbClr val="FFFFFF"/>
                    </a:solidFill>
                  </a:defRPr>
                </a:pPr>
                <a:endParaRPr lang="de-DE"/>
              </a:p>
            </c:txPr>
            <c:showVal val="1"/>
          </c:dLbls>
          <c:cat>
            <c:strRef>
              <c:f>Analyse_desserte_TP!$B$4:$B$12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Analyse_desserte_TP!$I$4:$I$12</c:f>
              <c:numCache>
                <c:formatCode>0%</c:formatCode>
                <c:ptCount val="9"/>
                <c:pt idx="0">
                  <c:v>0.19940995425635924</c:v>
                </c:pt>
                <c:pt idx="1">
                  <c:v>0.18240933264655301</c:v>
                </c:pt>
                <c:pt idx="2">
                  <c:v>0.20447239095831118</c:v>
                </c:pt>
                <c:pt idx="3">
                  <c:v>0.11372045746038124</c:v>
                </c:pt>
                <c:pt idx="4">
                  <c:v>0.20933866825309</c:v>
                </c:pt>
                <c:pt idx="5">
                  <c:v>0.54153729730264299</c:v>
                </c:pt>
                <c:pt idx="6">
                  <c:v>0.11450162498377628</c:v>
                </c:pt>
                <c:pt idx="7" formatCode="General">
                  <c:v>0</c:v>
                </c:pt>
                <c:pt idx="8">
                  <c:v>2.3949974687346064E-2</c:v>
                </c:pt>
              </c:numCache>
            </c:numRef>
          </c:val>
        </c:ser>
        <c:ser>
          <c:idx val="2"/>
          <c:order val="2"/>
          <c:tx>
            <c:v>Desserte moyenne</c:v>
          </c:tx>
          <c:dLbls>
            <c:dLbl>
              <c:idx val="5"/>
              <c:delete val="1"/>
            </c:dLbl>
            <c:dLbl>
              <c:idx val="7"/>
              <c:delete val="1"/>
            </c:dLbl>
            <c:txPr>
              <a:bodyPr/>
              <a:lstStyle/>
              <a:p>
                <a:pPr>
                  <a:defRPr>
                    <a:solidFill>
                      <a:srgbClr val="FFFFFF"/>
                    </a:solidFill>
                  </a:defRPr>
                </a:pPr>
                <a:endParaRPr lang="de-DE"/>
              </a:p>
            </c:txPr>
            <c:showVal val="1"/>
          </c:dLbls>
          <c:cat>
            <c:strRef>
              <c:f>Analyse_desserte_TP!$B$4:$B$12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Analyse_desserte_TP!$J$4:$J$12</c:f>
              <c:numCache>
                <c:formatCode>0%</c:formatCode>
                <c:ptCount val="9"/>
                <c:pt idx="0">
                  <c:v>0.28846019218613783</c:v>
                </c:pt>
                <c:pt idx="1">
                  <c:v>0.31839897691152541</c:v>
                </c:pt>
                <c:pt idx="2">
                  <c:v>0.26794421207582669</c:v>
                </c:pt>
                <c:pt idx="3">
                  <c:v>0.21624856168246695</c:v>
                </c:pt>
                <c:pt idx="4">
                  <c:v>0.29090778179758908</c:v>
                </c:pt>
                <c:pt idx="5">
                  <c:v>0</c:v>
                </c:pt>
                <c:pt idx="6">
                  <c:v>0.16874865707241654</c:v>
                </c:pt>
                <c:pt idx="7" formatCode="General">
                  <c:v>0</c:v>
                </c:pt>
                <c:pt idx="8">
                  <c:v>0.26764834007079763</c:v>
                </c:pt>
              </c:numCache>
            </c:numRef>
          </c:val>
        </c:ser>
        <c:ser>
          <c:idx val="3"/>
          <c:order val="3"/>
          <c:tx>
            <c:v>Faible desserte</c:v>
          </c:tx>
          <c:dLbls>
            <c:dLbl>
              <c:idx val="5"/>
              <c:delete val="1"/>
            </c:dLbl>
            <c:dLbl>
              <c:idx val="7"/>
              <c:delete val="1"/>
            </c:dLbl>
            <c:txPr>
              <a:bodyPr/>
              <a:lstStyle/>
              <a:p>
                <a:pPr>
                  <a:defRPr>
                    <a:solidFill>
                      <a:srgbClr val="FFFFFF"/>
                    </a:solidFill>
                  </a:defRPr>
                </a:pPr>
                <a:endParaRPr lang="de-DE"/>
              </a:p>
            </c:txPr>
            <c:showVal val="1"/>
          </c:dLbls>
          <c:cat>
            <c:strRef>
              <c:f>Analyse_desserte_TP!$B$4:$B$12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Analyse_desserte_TP!$K$4:$K$12</c:f>
              <c:numCache>
                <c:formatCode>0%</c:formatCode>
                <c:ptCount val="9"/>
                <c:pt idx="0">
                  <c:v>0.32616970992920225</c:v>
                </c:pt>
                <c:pt idx="1">
                  <c:v>0.32671197077749348</c:v>
                </c:pt>
                <c:pt idx="2">
                  <c:v>0.3584750237461527</c:v>
                </c:pt>
                <c:pt idx="3">
                  <c:v>0.45992771226475643</c:v>
                </c:pt>
                <c:pt idx="4">
                  <c:v>0.3121859688091429</c:v>
                </c:pt>
                <c:pt idx="5">
                  <c:v>0</c:v>
                </c:pt>
                <c:pt idx="6">
                  <c:v>0.1047781148797651</c:v>
                </c:pt>
                <c:pt idx="7" formatCode="General">
                  <c:v>0</c:v>
                </c:pt>
                <c:pt idx="8">
                  <c:v>0.22163407952337982</c:v>
                </c:pt>
              </c:numCache>
            </c:numRef>
          </c:val>
        </c:ser>
        <c:ser>
          <c:idx val="4"/>
          <c:order val="4"/>
          <c:tx>
            <c:v>Desserte marginale ou inexistante</c:v>
          </c:tx>
          <c:dLbls>
            <c:dLbl>
              <c:idx val="5"/>
              <c:delete val="1"/>
            </c:dLbl>
            <c:dLbl>
              <c:idx val="7"/>
              <c:delete val="1"/>
            </c:dLbl>
            <c:txPr>
              <a:bodyPr/>
              <a:lstStyle/>
              <a:p>
                <a:pPr>
                  <a:defRPr>
                    <a:solidFill>
                      <a:srgbClr val="000000"/>
                    </a:solidFill>
                  </a:defRPr>
                </a:pPr>
                <a:endParaRPr lang="de-DE"/>
              </a:p>
            </c:txPr>
            <c:showVal val="1"/>
          </c:dLbls>
          <c:cat>
            <c:strRef>
              <c:f>Analyse_desserte_TP!$B$4:$B$12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Analyse_desserte_TP!$L$4:$L$12</c:f>
              <c:numCache>
                <c:formatCode>0%</c:formatCode>
                <c:ptCount val="9"/>
                <c:pt idx="0">
                  <c:v>0.15645972869206498</c:v>
                </c:pt>
                <c:pt idx="1">
                  <c:v>0.15310093085648957</c:v>
                </c:pt>
                <c:pt idx="2">
                  <c:v>9.6692362514481711E-2</c:v>
                </c:pt>
                <c:pt idx="3">
                  <c:v>9.4553353620400404E-2</c:v>
                </c:pt>
                <c:pt idx="4">
                  <c:v>0.13639164655148212</c:v>
                </c:pt>
                <c:pt idx="5">
                  <c:v>0</c:v>
                </c:pt>
                <c:pt idx="6">
                  <c:v>0.61197160306404208</c:v>
                </c:pt>
                <c:pt idx="7" formatCode="General">
                  <c:v>0</c:v>
                </c:pt>
                <c:pt idx="8">
                  <c:v>0.4867676057184766</c:v>
                </c:pt>
              </c:numCache>
            </c:numRef>
          </c:val>
        </c:ser>
        <c:gapWidth val="50"/>
        <c:overlap val="100"/>
        <c:axId val="93439488"/>
        <c:axId val="93441024"/>
      </c:barChart>
      <c:catAx>
        <c:axId val="93439488"/>
        <c:scaling>
          <c:orientation val="maxMin"/>
        </c:scaling>
        <c:axPos val="l"/>
        <c:tickLblPos val="nextTo"/>
        <c:crossAx val="93441024"/>
        <c:crosses val="autoZero"/>
        <c:auto val="1"/>
        <c:lblAlgn val="ctr"/>
        <c:lblOffset val="100"/>
      </c:catAx>
      <c:valAx>
        <c:axId val="93441024"/>
        <c:scaling>
          <c:orientation val="minMax"/>
        </c:scaling>
        <c:axPos val="t"/>
        <c:majorGridlines/>
        <c:numFmt formatCode="0%" sourceLinked="1"/>
        <c:tickLblPos val="high"/>
        <c:crossAx val="93439488"/>
        <c:crosses val="autoZero"/>
        <c:crossBetween val="between"/>
      </c:valAx>
    </c:plotArea>
    <c:legend>
      <c:legendPos val="b"/>
    </c:legend>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de-CH" sz="1000"/>
              <a:t>Surface des zones à bâtir par affectation principale, 2007 et 2012 (en hectares)</a:t>
            </a:r>
          </a:p>
        </c:rich>
      </c:tx>
    </c:title>
    <c:plotArea>
      <c:layout/>
      <c:barChart>
        <c:barDir val="bar"/>
        <c:grouping val="clustered"/>
        <c:ser>
          <c:idx val="0"/>
          <c:order val="0"/>
          <c:tx>
            <c:v>Surface des zones à bâtir 2007</c:v>
          </c:tx>
          <c:dLbls>
            <c:dLbl>
              <c:idx val="5"/>
              <c:delete val="1"/>
            </c:dLbl>
            <c:dLbl>
              <c:idx val="7"/>
              <c:delete val="1"/>
            </c:dLbl>
            <c:showVal val="1"/>
          </c:dLbls>
          <c:cat>
            <c:strRef>
              <c:f>Comparaison_2007_2012!$B$4:$B$12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Comparaison_2007_2012!$C$4:$C$12</c:f>
              <c:numCache>
                <c:formatCode>#,##0</c:formatCode>
                <c:ptCount val="9"/>
                <c:pt idx="0">
                  <c:v>2794.3973000000001</c:v>
                </c:pt>
                <c:pt idx="1">
                  <c:v>1293.8424</c:v>
                </c:pt>
                <c:pt idx="2">
                  <c:v>1808.5133000000001</c:v>
                </c:pt>
                <c:pt idx="3">
                  <c:v>275.62810000000002</c:v>
                </c:pt>
                <c:pt idx="4">
                  <c:v>893.85069999999996</c:v>
                </c:pt>
                <c:pt idx="5" formatCode="General">
                  <c:v>0</c:v>
                </c:pt>
                <c:pt idx="6">
                  <c:v>40.142299999999999</c:v>
                </c:pt>
                <c:pt idx="7" formatCode="General">
                  <c:v>0</c:v>
                </c:pt>
                <c:pt idx="8">
                  <c:v>52.637999999999998</c:v>
                </c:pt>
              </c:numCache>
            </c:numRef>
          </c:val>
        </c:ser>
        <c:ser>
          <c:idx val="1"/>
          <c:order val="1"/>
          <c:tx>
            <c:v>Surface des zones à bâtir 2012</c:v>
          </c:tx>
          <c:dLbls>
            <c:dLbl>
              <c:idx val="7"/>
              <c:delete val="1"/>
            </c:dLbl>
            <c:showVal val="1"/>
          </c:dLbls>
          <c:cat>
            <c:strRef>
              <c:f>Comparaison_2007_2012!$B$4:$B$12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Comparaison_2007_2012!$D$4:$D$12</c:f>
              <c:numCache>
                <c:formatCode>#,##0</c:formatCode>
                <c:ptCount val="9"/>
                <c:pt idx="0">
                  <c:v>3216.6171435000501</c:v>
                </c:pt>
                <c:pt idx="1">
                  <c:v>1205.08311585717</c:v>
                </c:pt>
                <c:pt idx="2">
                  <c:v>954.25921151811701</c:v>
                </c:pt>
                <c:pt idx="3">
                  <c:v>558.122959577095</c:v>
                </c:pt>
                <c:pt idx="4">
                  <c:v>1050.59985030693</c:v>
                </c:pt>
                <c:pt idx="5">
                  <c:v>0.96611299999941003</c:v>
                </c:pt>
                <c:pt idx="6">
                  <c:v>19.9076350658545</c:v>
                </c:pt>
                <c:pt idx="7" formatCode="General">
                  <c:v>0</c:v>
                </c:pt>
                <c:pt idx="8">
                  <c:v>64.693227378807407</c:v>
                </c:pt>
              </c:numCache>
            </c:numRef>
          </c:val>
        </c:ser>
        <c:gapWidth val="50"/>
        <c:axId val="93474176"/>
        <c:axId val="93529216"/>
      </c:barChart>
      <c:catAx>
        <c:axId val="93474176"/>
        <c:scaling>
          <c:orientation val="maxMin"/>
        </c:scaling>
        <c:axPos val="l"/>
        <c:tickLblPos val="nextTo"/>
        <c:crossAx val="93529216"/>
        <c:crosses val="autoZero"/>
        <c:auto val="1"/>
        <c:lblAlgn val="ctr"/>
        <c:lblOffset val="100"/>
      </c:catAx>
      <c:valAx>
        <c:axId val="93529216"/>
        <c:scaling>
          <c:orientation val="minMax"/>
        </c:scaling>
        <c:axPos val="t"/>
        <c:majorGridlines/>
        <c:numFmt formatCode="#,##0" sourceLinked="1"/>
        <c:tickLblPos val="high"/>
        <c:crossAx val="93474176"/>
        <c:crosses val="autoZero"/>
        <c:crossBetween val="between"/>
      </c:valAx>
    </c:plotArea>
    <c:legend>
      <c:legendPos val="b"/>
    </c:legend>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de-CH" sz="1000"/>
              <a:t>Surface des zones à bâtir par affectation principale (en pourcentages)</a:t>
            </a:r>
          </a:p>
        </c:rich>
      </c:tx>
    </c:title>
    <c:plotArea>
      <c:layout/>
      <c:pieChart>
        <c:varyColors val="1"/>
        <c:ser>
          <c:idx val="0"/>
          <c:order val="0"/>
          <c:dLbls>
            <c:dLbl>
              <c:idx val="5"/>
              <c:spPr/>
              <c:txPr>
                <a:bodyPr/>
                <a:lstStyle/>
                <a:p>
                  <a:pPr>
                    <a:defRPr>
                      <a:solidFill>
                        <a:sysClr val="windowText" lastClr="000000"/>
                      </a:solidFill>
                    </a:defRPr>
                  </a:pPr>
                  <a:endParaRPr lang="de-DE"/>
                </a:p>
              </c:txPr>
            </c:dLbl>
            <c:dLbl>
              <c:idx val="6"/>
              <c:spPr/>
              <c:txPr>
                <a:bodyPr/>
                <a:lstStyle/>
                <a:p>
                  <a:pPr>
                    <a:defRPr>
                      <a:solidFill>
                        <a:sysClr val="windowText" lastClr="000000"/>
                      </a:solidFill>
                    </a:defRPr>
                  </a:pPr>
                  <a:endParaRPr lang="de-DE"/>
                </a:p>
              </c:txPr>
            </c:dLbl>
            <c:dLbl>
              <c:idx val="7"/>
              <c:delete val="1"/>
            </c:dLbl>
            <c:dLbl>
              <c:idx val="8"/>
              <c:spPr/>
              <c:txPr>
                <a:bodyPr/>
                <a:lstStyle/>
                <a:p>
                  <a:pPr>
                    <a:defRPr>
                      <a:solidFill>
                        <a:sysClr val="windowText" lastClr="000000"/>
                      </a:solidFill>
                    </a:defRPr>
                  </a:pPr>
                  <a:endParaRPr lang="de-DE"/>
                </a:p>
              </c:txPr>
            </c:dLbl>
            <c:txPr>
              <a:bodyPr/>
              <a:lstStyle/>
              <a:p>
                <a:pPr>
                  <a:defRPr>
                    <a:solidFill>
                      <a:schemeClr val="bg1"/>
                    </a:solidFill>
                  </a:defRPr>
                </a:pPr>
                <a:endParaRPr lang="de-DE"/>
              </a:p>
            </c:txPr>
            <c:showPercent val="1"/>
            <c:showLeaderLines val="1"/>
          </c:dLbls>
          <c:cat>
            <c:strRef>
              <c:f>Statistique_Aff_principale!$B$4:$B$12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Statistique_Aff_principale!$C$4:$C$12</c:f>
              <c:numCache>
                <c:formatCode>#,##0</c:formatCode>
                <c:ptCount val="9"/>
                <c:pt idx="0">
                  <c:v>3216.6171435000501</c:v>
                </c:pt>
                <c:pt idx="1">
                  <c:v>1205.08311585717</c:v>
                </c:pt>
                <c:pt idx="2">
                  <c:v>954.25921151811701</c:v>
                </c:pt>
                <c:pt idx="3">
                  <c:v>558.122959577095</c:v>
                </c:pt>
                <c:pt idx="4">
                  <c:v>1050.59985030693</c:v>
                </c:pt>
                <c:pt idx="5">
                  <c:v>0.96611299999941003</c:v>
                </c:pt>
                <c:pt idx="6">
                  <c:v>19.9076350658545</c:v>
                </c:pt>
                <c:pt idx="7" formatCode="General">
                  <c:v>0</c:v>
                </c:pt>
                <c:pt idx="8">
                  <c:v>64.693227378807407</c:v>
                </c:pt>
              </c:numCache>
            </c:numRef>
          </c:val>
        </c:ser>
        <c:firstSliceAng val="0"/>
      </c:pieChart>
    </c:plotArea>
    <c:legend>
      <c:legendPos val="r"/>
      <c:layout>
        <c:manualLayout>
          <c:xMode val="edge"/>
          <c:yMode val="edge"/>
          <c:x val="0.67143275868049734"/>
          <c:y val="0.14803982101356272"/>
          <c:w val="0.31535138228866927"/>
          <c:h val="0.85196017898643728"/>
        </c:manualLayout>
      </c:layout>
    </c:legend>
    <c:plotVisOnly val="1"/>
    <c:dispBlanksAs val="zero"/>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Surface des zones à bâtir par type de commune (en hectares)</a:t>
            </a:r>
          </a:p>
        </c:rich>
      </c:tx>
    </c:title>
    <c:plotArea>
      <c:layout>
        <c:manualLayout>
          <c:layoutTarget val="inner"/>
          <c:xMode val="edge"/>
          <c:yMode val="edge"/>
          <c:x val="0.38804138194179488"/>
          <c:y val="0.14187242013250545"/>
          <c:w val="0.56540029137326997"/>
          <c:h val="0.68609386381768367"/>
        </c:manualLayout>
      </c:layout>
      <c:barChart>
        <c:barDir val="bar"/>
        <c:grouping val="clustered"/>
        <c:ser>
          <c:idx val="0"/>
          <c:order val="0"/>
          <c:tx>
            <c:v>Surface des zones à bâtir [ha]</c:v>
          </c:tx>
          <c:dLbls>
            <c:dLbl>
              <c:idx val="0"/>
              <c:delete val="1"/>
            </c:dLbl>
            <c:dLbl>
              <c:idx val="3"/>
              <c:delete val="1"/>
            </c:dLbl>
            <c:dLbl>
              <c:idx val="4"/>
              <c:delete val="1"/>
            </c:dLbl>
            <c:dLbl>
              <c:idx val="5"/>
              <c:delete val="1"/>
            </c:dLbl>
            <c:dLbl>
              <c:idx val="8"/>
              <c:delete val="1"/>
            </c:dLbl>
            <c:showVal val="1"/>
          </c:dLbls>
          <c:cat>
            <c:strRef>
              <c:f>Statistique_Types_comm!$B$4:$B$12</c:f>
              <c:strCache>
                <c:ptCount val="9"/>
                <c:pt idx="0">
                  <c:v>Grands centres</c:v>
                </c:pt>
                <c:pt idx="1">
                  <c:v>Centres secondaires des grands centres</c:v>
                </c:pt>
                <c:pt idx="2">
                  <c:v>Couronne des grands centres</c:v>
                </c:pt>
                <c:pt idx="3">
                  <c:v>Centres moyens</c:v>
                </c:pt>
                <c:pt idx="4">
                  <c:v>Couronne des centres moyens</c:v>
                </c:pt>
                <c:pt idx="5">
                  <c:v>Petits centres</c:v>
                </c:pt>
                <c:pt idx="6">
                  <c:v>Communes rurales périurbaines</c:v>
                </c:pt>
                <c:pt idx="7">
                  <c:v>Communes agricoles</c:v>
                </c:pt>
                <c:pt idx="8">
                  <c:v>Communes touristiques</c:v>
                </c:pt>
              </c:strCache>
            </c:strRef>
          </c:cat>
          <c:val>
            <c:numRef>
              <c:f>Statistique_Types_comm!$C$4:$C$12</c:f>
              <c:numCache>
                <c:formatCode>#,##0</c:formatCode>
                <c:ptCount val="9"/>
                <c:pt idx="0" formatCode="General">
                  <c:v>0</c:v>
                </c:pt>
                <c:pt idx="1">
                  <c:v>2440.2272487711998</c:v>
                </c:pt>
                <c:pt idx="2">
                  <c:v>3773.2214381328004</c:v>
                </c:pt>
                <c:pt idx="3" formatCode="General">
                  <c:v>0</c:v>
                </c:pt>
                <c:pt idx="4" formatCode="General">
                  <c:v>0</c:v>
                </c:pt>
                <c:pt idx="5" formatCode="General">
                  <c:v>0</c:v>
                </c:pt>
                <c:pt idx="6">
                  <c:v>665.82524293930203</c:v>
                </c:pt>
                <c:pt idx="7">
                  <c:v>190.97532636071099</c:v>
                </c:pt>
                <c:pt idx="8" formatCode="General">
                  <c:v>0</c:v>
                </c:pt>
              </c:numCache>
            </c:numRef>
          </c:val>
        </c:ser>
        <c:gapWidth val="70"/>
        <c:axId val="53756288"/>
        <c:axId val="53757824"/>
      </c:barChart>
      <c:catAx>
        <c:axId val="53756288"/>
        <c:scaling>
          <c:orientation val="maxMin"/>
        </c:scaling>
        <c:axPos val="l"/>
        <c:tickLblPos val="nextTo"/>
        <c:crossAx val="53757824"/>
        <c:crosses val="autoZero"/>
        <c:auto val="1"/>
        <c:lblAlgn val="ctr"/>
        <c:lblOffset val="100"/>
      </c:catAx>
      <c:valAx>
        <c:axId val="53757824"/>
        <c:scaling>
          <c:orientation val="minMax"/>
        </c:scaling>
        <c:axPos val="t"/>
        <c:majorGridlines/>
        <c:numFmt formatCode="General" sourceLinked="1"/>
        <c:tickLblPos val="high"/>
        <c:crossAx val="53756288"/>
        <c:crosses val="autoZero"/>
        <c:crossBetween val="between"/>
      </c:valAx>
    </c:plotArea>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Surface de zones à bâtir par habitant selon les types de communes (en m</a:t>
            </a:r>
            <a:r>
              <a:rPr lang="en-US" sz="1000" baseline="30000"/>
              <a:t>2</a:t>
            </a:r>
            <a:r>
              <a:rPr lang="en-US" sz="1000"/>
              <a:t>/hab.)</a:t>
            </a:r>
          </a:p>
        </c:rich>
      </c:tx>
    </c:title>
    <c:plotArea>
      <c:layout>
        <c:manualLayout>
          <c:layoutTarget val="inner"/>
          <c:xMode val="edge"/>
          <c:yMode val="edge"/>
          <c:x val="0.38804155537826518"/>
          <c:y val="0.14187242013250545"/>
          <c:w val="0.57098373165909366"/>
          <c:h val="0.69049915016129593"/>
        </c:manualLayout>
      </c:layout>
      <c:barChart>
        <c:barDir val="bar"/>
        <c:grouping val="clustered"/>
        <c:ser>
          <c:idx val="0"/>
          <c:order val="0"/>
          <c:tx>
            <c:v>Surface de zone à bâtir par habitant [m2]</c:v>
          </c:tx>
          <c:dLbls>
            <c:dLbl>
              <c:idx val="0"/>
              <c:delete val="1"/>
            </c:dLbl>
            <c:dLbl>
              <c:idx val="3"/>
              <c:delete val="1"/>
            </c:dLbl>
            <c:dLbl>
              <c:idx val="4"/>
              <c:delete val="1"/>
            </c:dLbl>
            <c:dLbl>
              <c:idx val="5"/>
              <c:delete val="1"/>
            </c:dLbl>
            <c:dLbl>
              <c:idx val="8"/>
              <c:delete val="1"/>
            </c:dLbl>
            <c:showVal val="1"/>
          </c:dLbls>
          <c:cat>
            <c:strRef>
              <c:f>Statistique_Types_comm!$B$4:$B$12</c:f>
              <c:strCache>
                <c:ptCount val="9"/>
                <c:pt idx="0">
                  <c:v>Grands centres</c:v>
                </c:pt>
                <c:pt idx="1">
                  <c:v>Centres secondaires des grands centres</c:v>
                </c:pt>
                <c:pt idx="2">
                  <c:v>Couronne des grands centres</c:v>
                </c:pt>
                <c:pt idx="3">
                  <c:v>Centres moyens</c:v>
                </c:pt>
                <c:pt idx="4">
                  <c:v>Couronne des centres moyens</c:v>
                </c:pt>
                <c:pt idx="5">
                  <c:v>Petits centres</c:v>
                </c:pt>
                <c:pt idx="6">
                  <c:v>Communes rurales périurbaines</c:v>
                </c:pt>
                <c:pt idx="7">
                  <c:v>Communes agricoles</c:v>
                </c:pt>
                <c:pt idx="8">
                  <c:v>Communes touristiques</c:v>
                </c:pt>
              </c:strCache>
            </c:strRef>
          </c:cat>
          <c:val>
            <c:numRef>
              <c:f>Statistique_Types_comm!$G$4:$G$12</c:f>
              <c:numCache>
                <c:formatCode>#,##0</c:formatCode>
                <c:ptCount val="9"/>
                <c:pt idx="0" formatCode="General">
                  <c:v>0</c:v>
                </c:pt>
                <c:pt idx="1">
                  <c:v>226.57845001078934</c:v>
                </c:pt>
                <c:pt idx="2">
                  <c:v>272.40919178220093</c:v>
                </c:pt>
                <c:pt idx="3" formatCode="General">
                  <c:v>0</c:v>
                </c:pt>
                <c:pt idx="4" formatCode="General">
                  <c:v>0</c:v>
                </c:pt>
                <c:pt idx="5" formatCode="General">
                  <c:v>0</c:v>
                </c:pt>
                <c:pt idx="6">
                  <c:v>417.62857864849906</c:v>
                </c:pt>
                <c:pt idx="7">
                  <c:v>449.1423479790945</c:v>
                </c:pt>
                <c:pt idx="8" formatCode="General">
                  <c:v>0</c:v>
                </c:pt>
              </c:numCache>
            </c:numRef>
          </c:val>
        </c:ser>
        <c:gapWidth val="70"/>
        <c:axId val="53802496"/>
        <c:axId val="53808128"/>
      </c:barChart>
      <c:catAx>
        <c:axId val="53802496"/>
        <c:scaling>
          <c:orientation val="maxMin"/>
        </c:scaling>
        <c:axPos val="l"/>
        <c:tickLblPos val="nextTo"/>
        <c:crossAx val="53808128"/>
        <c:crosses val="autoZero"/>
        <c:auto val="1"/>
        <c:lblAlgn val="ctr"/>
        <c:lblOffset val="100"/>
      </c:catAx>
      <c:valAx>
        <c:axId val="53808128"/>
        <c:scaling>
          <c:orientation val="minMax"/>
        </c:scaling>
        <c:axPos val="t"/>
        <c:majorGridlines/>
        <c:numFmt formatCode="General" sourceLinked="1"/>
        <c:tickLblPos val="high"/>
        <c:crossAx val="53802496"/>
        <c:crosses val="autoZero"/>
        <c:crossBetween val="between"/>
      </c:valAx>
    </c:plotArea>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Surface de zones à bâtir par habitant et emploi selon les types de communes (en m</a:t>
            </a:r>
            <a:r>
              <a:rPr lang="en-US" sz="1000" baseline="30000"/>
              <a:t>2</a:t>
            </a:r>
            <a:r>
              <a:rPr lang="en-US" sz="1000"/>
              <a:t>/habitant+emploi)</a:t>
            </a:r>
          </a:p>
        </c:rich>
      </c:tx>
    </c:title>
    <c:plotArea>
      <c:layout>
        <c:manualLayout>
          <c:layoutTarget val="inner"/>
          <c:xMode val="edge"/>
          <c:yMode val="edge"/>
          <c:x val="0.38804155537826518"/>
          <c:y val="0.19563876651982379"/>
          <c:w val="0.57098373165909366"/>
          <c:h val="0.63232751743036564"/>
        </c:manualLayout>
      </c:layout>
      <c:barChart>
        <c:barDir val="bar"/>
        <c:grouping val="clustered"/>
        <c:ser>
          <c:idx val="0"/>
          <c:order val="0"/>
          <c:tx>
            <c:v>Surface de zone à bâtir par habitant et emploi [m2]</c:v>
          </c:tx>
          <c:dLbls>
            <c:dLbl>
              <c:idx val="0"/>
              <c:delete val="1"/>
            </c:dLbl>
            <c:dLbl>
              <c:idx val="3"/>
              <c:delete val="1"/>
            </c:dLbl>
            <c:dLbl>
              <c:idx val="4"/>
              <c:delete val="1"/>
            </c:dLbl>
            <c:dLbl>
              <c:idx val="5"/>
              <c:delete val="1"/>
            </c:dLbl>
            <c:dLbl>
              <c:idx val="8"/>
              <c:delete val="1"/>
            </c:dLbl>
            <c:showVal val="1"/>
          </c:dLbls>
          <c:cat>
            <c:strRef>
              <c:f>Statistique_Types_comm!$B$4:$B$12</c:f>
              <c:strCache>
                <c:ptCount val="9"/>
                <c:pt idx="0">
                  <c:v>Grands centres</c:v>
                </c:pt>
                <c:pt idx="1">
                  <c:v>Centres secondaires des grands centres</c:v>
                </c:pt>
                <c:pt idx="2">
                  <c:v>Couronne des grands centres</c:v>
                </c:pt>
                <c:pt idx="3">
                  <c:v>Centres moyens</c:v>
                </c:pt>
                <c:pt idx="4">
                  <c:v>Couronne des centres moyens</c:v>
                </c:pt>
                <c:pt idx="5">
                  <c:v>Petits centres</c:v>
                </c:pt>
                <c:pt idx="6">
                  <c:v>Communes rurales périurbaines</c:v>
                </c:pt>
                <c:pt idx="7">
                  <c:v>Communes agricoles</c:v>
                </c:pt>
                <c:pt idx="8">
                  <c:v>Communes touristiques</c:v>
                </c:pt>
              </c:strCache>
            </c:strRef>
          </c:cat>
          <c:val>
            <c:numRef>
              <c:f>Statistique_Types_comm!$I$4:$I$12</c:f>
              <c:numCache>
                <c:formatCode>#,##0</c:formatCode>
                <c:ptCount val="9"/>
                <c:pt idx="0" formatCode="General">
                  <c:v>0</c:v>
                </c:pt>
                <c:pt idx="1">
                  <c:v>143.17893639523095</c:v>
                </c:pt>
                <c:pt idx="2">
                  <c:v>205.22476248696276</c:v>
                </c:pt>
                <c:pt idx="3" formatCode="General">
                  <c:v>0</c:v>
                </c:pt>
                <c:pt idx="4" formatCode="General">
                  <c:v>0</c:v>
                </c:pt>
                <c:pt idx="5" formatCode="General">
                  <c:v>0</c:v>
                </c:pt>
                <c:pt idx="6">
                  <c:v>328.94878856741371</c:v>
                </c:pt>
                <c:pt idx="7">
                  <c:v>365.64297599217116</c:v>
                </c:pt>
                <c:pt idx="8" formatCode="General">
                  <c:v>0</c:v>
                </c:pt>
              </c:numCache>
            </c:numRef>
          </c:val>
        </c:ser>
        <c:gapWidth val="70"/>
        <c:axId val="53834496"/>
        <c:axId val="53883264"/>
      </c:barChart>
      <c:catAx>
        <c:axId val="53834496"/>
        <c:scaling>
          <c:orientation val="maxMin"/>
        </c:scaling>
        <c:axPos val="l"/>
        <c:tickLblPos val="nextTo"/>
        <c:crossAx val="53883264"/>
        <c:crosses val="autoZero"/>
        <c:auto val="1"/>
        <c:lblAlgn val="ctr"/>
        <c:lblOffset val="100"/>
      </c:catAx>
      <c:valAx>
        <c:axId val="53883264"/>
        <c:scaling>
          <c:orientation val="minMax"/>
        </c:scaling>
        <c:axPos val="t"/>
        <c:majorGridlines/>
        <c:numFmt formatCode="General" sourceLinked="1"/>
        <c:tickLblPos val="high"/>
        <c:crossAx val="53834496"/>
        <c:crosses val="autoZero"/>
        <c:crossBetween val="between"/>
      </c:valAx>
    </c:plotArea>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Zones à bâtir construites/non construites par affectation principale (en hectares)</a:t>
            </a:r>
          </a:p>
        </c:rich>
      </c:tx>
    </c:title>
    <c:plotArea>
      <c:layout/>
      <c:barChart>
        <c:barDir val="bar"/>
        <c:grouping val="stacked"/>
        <c:ser>
          <c:idx val="0"/>
          <c:order val="0"/>
          <c:tx>
            <c:v>Construit</c:v>
          </c:tx>
          <c:cat>
            <c:strRef>
              <c:f>Analyse_nonconstr_Aff_principal!$B$4:$B$12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Analyse_nonconstr_Aff_principal!$E$4:$E$12</c:f>
              <c:numCache>
                <c:formatCode>#,##0</c:formatCode>
                <c:ptCount val="9"/>
                <c:pt idx="0">
                  <c:v>2816.5573600926609</c:v>
                </c:pt>
                <c:pt idx="1">
                  <c:v>841.74291617703898</c:v>
                </c:pt>
                <c:pt idx="2">
                  <c:v>844.16764686484998</c:v>
                </c:pt>
                <c:pt idx="3">
                  <c:v>531.44476201083694</c:v>
                </c:pt>
                <c:pt idx="4">
                  <c:v>1050.59985030693</c:v>
                </c:pt>
                <c:pt idx="5">
                  <c:v>0.96611299999941003</c:v>
                </c:pt>
                <c:pt idx="6">
                  <c:v>19.9076350658545</c:v>
                </c:pt>
                <c:pt idx="7" formatCode="General">
                  <c:v>0</c:v>
                </c:pt>
                <c:pt idx="8">
                  <c:v>64.693227378807407</c:v>
                </c:pt>
              </c:numCache>
            </c:numRef>
          </c:val>
        </c:ser>
        <c:ser>
          <c:idx val="1"/>
          <c:order val="1"/>
          <c:tx>
            <c:v>Imprécision</c:v>
          </c:tx>
          <c:cat>
            <c:strRef>
              <c:f>Analyse_nonconstr_Aff_principal!$B$4:$B$12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Analyse_nonconstr_Aff_principal!$F$4:$F$12</c:f>
              <c:numCache>
                <c:formatCode>#,##0</c:formatCode>
                <c:ptCount val="9"/>
                <c:pt idx="0">
                  <c:v>197.99936098113096</c:v>
                </c:pt>
                <c:pt idx="1">
                  <c:v>96.350920451899015</c:v>
                </c:pt>
                <c:pt idx="2">
                  <c:v>56.261396328785985</c:v>
                </c:pt>
                <c:pt idx="3">
                  <c:v>17.731627506769829</c:v>
                </c:pt>
                <c:pt idx="4" formatCode="General">
                  <c:v>0</c:v>
                </c:pt>
                <c:pt idx="5" formatCode="General">
                  <c:v>0</c:v>
                </c:pt>
                <c:pt idx="6" formatCode="General">
                  <c:v>0</c:v>
                </c:pt>
                <c:pt idx="7" formatCode="General">
                  <c:v>0</c:v>
                </c:pt>
                <c:pt idx="8" formatCode="General">
                  <c:v>0</c:v>
                </c:pt>
              </c:numCache>
            </c:numRef>
          </c:val>
        </c:ser>
        <c:ser>
          <c:idx val="2"/>
          <c:order val="2"/>
          <c:tx>
            <c:v>Non construit</c:v>
          </c:tx>
          <c:cat>
            <c:strRef>
              <c:f>Analyse_nonconstr_Aff_principal!$B$4:$B$12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Analyse_nonconstr_Aff_principal!$G$4:$G$12</c:f>
              <c:numCache>
                <c:formatCode>#,##0</c:formatCode>
                <c:ptCount val="9"/>
                <c:pt idx="0">
                  <c:v>202.06042242625801</c:v>
                </c:pt>
                <c:pt idx="1">
                  <c:v>266.98927922823202</c:v>
                </c:pt>
                <c:pt idx="2">
                  <c:v>53.830168324481001</c:v>
                </c:pt>
                <c:pt idx="3">
                  <c:v>8.9465700594882698</c:v>
                </c:pt>
                <c:pt idx="4" formatCode="General">
                  <c:v>0</c:v>
                </c:pt>
                <c:pt idx="5" formatCode="General">
                  <c:v>0</c:v>
                </c:pt>
                <c:pt idx="6" formatCode="General">
                  <c:v>0</c:v>
                </c:pt>
                <c:pt idx="7" formatCode="General">
                  <c:v>0</c:v>
                </c:pt>
                <c:pt idx="8" formatCode="General">
                  <c:v>0</c:v>
                </c:pt>
              </c:numCache>
            </c:numRef>
          </c:val>
        </c:ser>
        <c:gapWidth val="50"/>
        <c:overlap val="100"/>
        <c:axId val="53897472"/>
        <c:axId val="76951552"/>
      </c:barChart>
      <c:catAx>
        <c:axId val="53897472"/>
        <c:scaling>
          <c:orientation val="maxMin"/>
        </c:scaling>
        <c:axPos val="l"/>
        <c:tickLblPos val="nextTo"/>
        <c:crossAx val="76951552"/>
        <c:crosses val="autoZero"/>
        <c:auto val="1"/>
        <c:lblAlgn val="ctr"/>
        <c:lblOffset val="100"/>
      </c:catAx>
      <c:valAx>
        <c:axId val="76951552"/>
        <c:scaling>
          <c:orientation val="minMax"/>
        </c:scaling>
        <c:axPos val="t"/>
        <c:majorGridlines/>
        <c:numFmt formatCode="#,##0" sourceLinked="1"/>
        <c:tickLblPos val="high"/>
        <c:crossAx val="53897472"/>
        <c:crosses val="autoZero"/>
        <c:crossBetween val="between"/>
      </c:valAx>
    </c:plotArea>
    <c:legend>
      <c:legendPos val="b"/>
    </c:legend>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Zones à bâtir construites/non construites par affectation principale (en pourcentages)</a:t>
            </a:r>
          </a:p>
        </c:rich>
      </c:tx>
    </c:title>
    <c:plotArea>
      <c:layout/>
      <c:barChart>
        <c:barDir val="bar"/>
        <c:grouping val="percentStacked"/>
        <c:ser>
          <c:idx val="0"/>
          <c:order val="0"/>
          <c:tx>
            <c:v>Construit</c:v>
          </c:tx>
          <c:dLbls>
            <c:dLbl>
              <c:idx val="4"/>
              <c:delete val="1"/>
            </c:dLbl>
            <c:dLbl>
              <c:idx val="5"/>
              <c:delete val="1"/>
            </c:dLbl>
            <c:dLbl>
              <c:idx val="6"/>
              <c:delete val="1"/>
            </c:dLbl>
            <c:dLbl>
              <c:idx val="7"/>
              <c:delete val="1"/>
            </c:dLbl>
            <c:dLbl>
              <c:idx val="8"/>
              <c:delete val="1"/>
            </c:dLbl>
            <c:txPr>
              <a:bodyPr/>
              <a:lstStyle/>
              <a:p>
                <a:pPr>
                  <a:defRPr>
                    <a:solidFill>
                      <a:srgbClr val="FFFFFF"/>
                    </a:solidFill>
                  </a:defRPr>
                </a:pPr>
                <a:endParaRPr lang="de-DE"/>
              </a:p>
            </c:txPr>
            <c:showVal val="1"/>
          </c:dLbls>
          <c:cat>
            <c:strRef>
              <c:f>Analyse_nonconstr_Aff_principal!$B$4:$B$12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Analyse_nonconstr_Aff_principal!$H$4:$H$12</c:f>
              <c:numCache>
                <c:formatCode>0%</c:formatCode>
                <c:ptCount val="9"/>
                <c:pt idx="0">
                  <c:v>0.87562716805890128</c:v>
                </c:pt>
                <c:pt idx="1">
                  <c:v>0.698493659981545</c:v>
                </c:pt>
                <c:pt idx="2">
                  <c:v>0.88463138387930895</c:v>
                </c:pt>
                <c:pt idx="3">
                  <c:v>0.95220014316115398</c:v>
                </c:pt>
                <c:pt idx="4" formatCode="General">
                  <c:v>0</c:v>
                </c:pt>
                <c:pt idx="5" formatCode="General">
                  <c:v>0</c:v>
                </c:pt>
                <c:pt idx="6" formatCode="General">
                  <c:v>0</c:v>
                </c:pt>
                <c:pt idx="7" formatCode="General">
                  <c:v>0</c:v>
                </c:pt>
                <c:pt idx="8" formatCode="General">
                  <c:v>0</c:v>
                </c:pt>
              </c:numCache>
            </c:numRef>
          </c:val>
        </c:ser>
        <c:ser>
          <c:idx val="1"/>
          <c:order val="1"/>
          <c:tx>
            <c:v>Imprécision</c:v>
          </c:tx>
          <c:dLbls>
            <c:dLbl>
              <c:idx val="4"/>
              <c:delete val="1"/>
            </c:dLbl>
            <c:dLbl>
              <c:idx val="5"/>
              <c:delete val="1"/>
            </c:dLbl>
            <c:dLbl>
              <c:idx val="6"/>
              <c:delete val="1"/>
            </c:dLbl>
            <c:dLbl>
              <c:idx val="7"/>
              <c:delete val="1"/>
            </c:dLbl>
            <c:dLbl>
              <c:idx val="8"/>
              <c:delete val="1"/>
            </c:dLbl>
            <c:txPr>
              <a:bodyPr/>
              <a:lstStyle/>
              <a:p>
                <a:pPr>
                  <a:defRPr>
                    <a:solidFill>
                      <a:srgbClr val="FFFFFF"/>
                    </a:solidFill>
                  </a:defRPr>
                </a:pPr>
                <a:endParaRPr lang="de-DE"/>
              </a:p>
            </c:txPr>
            <c:showVal val="1"/>
          </c:dLbls>
          <c:cat>
            <c:strRef>
              <c:f>Analyse_nonconstr_Aff_principal!$B$4:$B$12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Analyse_nonconstr_Aff_principal!$I$4:$I$12</c:f>
              <c:numCache>
                <c:formatCode>0%</c:formatCode>
                <c:ptCount val="9"/>
                <c:pt idx="0">
                  <c:v>6.1555153177379661E-2</c:v>
                </c:pt>
                <c:pt idx="1">
                  <c:v>7.9953755209129326E-2</c:v>
                </c:pt>
                <c:pt idx="2">
                  <c:v>5.8958190447311022E-2</c:v>
                </c:pt>
                <c:pt idx="3">
                  <c:v>3.1770109440051639E-2</c:v>
                </c:pt>
                <c:pt idx="4" formatCode="General">
                  <c:v>0</c:v>
                </c:pt>
                <c:pt idx="5" formatCode="General">
                  <c:v>0</c:v>
                </c:pt>
                <c:pt idx="6" formatCode="General">
                  <c:v>0</c:v>
                </c:pt>
                <c:pt idx="7" formatCode="General">
                  <c:v>0</c:v>
                </c:pt>
                <c:pt idx="8" formatCode="General">
                  <c:v>0</c:v>
                </c:pt>
              </c:numCache>
            </c:numRef>
          </c:val>
        </c:ser>
        <c:ser>
          <c:idx val="2"/>
          <c:order val="2"/>
          <c:tx>
            <c:v>Non construit</c:v>
          </c:tx>
          <c:dLbls>
            <c:dLbl>
              <c:idx val="4"/>
              <c:delete val="1"/>
            </c:dLbl>
            <c:dLbl>
              <c:idx val="5"/>
              <c:delete val="1"/>
            </c:dLbl>
            <c:dLbl>
              <c:idx val="6"/>
              <c:delete val="1"/>
            </c:dLbl>
            <c:dLbl>
              <c:idx val="7"/>
              <c:delete val="1"/>
            </c:dLbl>
            <c:dLbl>
              <c:idx val="8"/>
              <c:delete val="1"/>
            </c:dLbl>
            <c:txPr>
              <a:bodyPr/>
              <a:lstStyle/>
              <a:p>
                <a:pPr>
                  <a:defRPr>
                    <a:solidFill>
                      <a:srgbClr val="000000"/>
                    </a:solidFill>
                  </a:defRPr>
                </a:pPr>
                <a:endParaRPr lang="de-DE"/>
              </a:p>
            </c:txPr>
            <c:showVal val="1"/>
          </c:dLbls>
          <c:cat>
            <c:strRef>
              <c:f>Analyse_nonconstr_Aff_principal!$B$4:$B$12</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Analyse_nonconstr_Aff_principal!$J$4:$J$12</c:f>
              <c:numCache>
                <c:formatCode>0%</c:formatCode>
                <c:ptCount val="9"/>
                <c:pt idx="0">
                  <c:v>6.2817678763719145E-2</c:v>
                </c:pt>
                <c:pt idx="1">
                  <c:v>0.2215525848093256</c:v>
                </c:pt>
                <c:pt idx="2">
                  <c:v>5.6410425673380067E-2</c:v>
                </c:pt>
                <c:pt idx="3">
                  <c:v>1.6029747398794217E-2</c:v>
                </c:pt>
                <c:pt idx="4" formatCode="General">
                  <c:v>0</c:v>
                </c:pt>
                <c:pt idx="5" formatCode="General">
                  <c:v>0</c:v>
                </c:pt>
                <c:pt idx="6" formatCode="General">
                  <c:v>0</c:v>
                </c:pt>
                <c:pt idx="7" formatCode="General">
                  <c:v>0</c:v>
                </c:pt>
                <c:pt idx="8" formatCode="General">
                  <c:v>0</c:v>
                </c:pt>
              </c:numCache>
            </c:numRef>
          </c:val>
        </c:ser>
        <c:gapWidth val="50"/>
        <c:overlap val="100"/>
        <c:axId val="77409280"/>
        <c:axId val="77431552"/>
      </c:barChart>
      <c:catAx>
        <c:axId val="77409280"/>
        <c:scaling>
          <c:orientation val="maxMin"/>
        </c:scaling>
        <c:axPos val="l"/>
        <c:tickLblPos val="nextTo"/>
        <c:crossAx val="77431552"/>
        <c:crosses val="autoZero"/>
        <c:auto val="1"/>
        <c:lblAlgn val="ctr"/>
        <c:lblOffset val="100"/>
      </c:catAx>
      <c:valAx>
        <c:axId val="77431552"/>
        <c:scaling>
          <c:orientation val="minMax"/>
        </c:scaling>
        <c:axPos val="t"/>
        <c:majorGridlines/>
        <c:numFmt formatCode="0%" sourceLinked="1"/>
        <c:tickLblPos val="high"/>
        <c:crossAx val="77409280"/>
        <c:crosses val="autoZero"/>
        <c:crossBetween val="between"/>
      </c:valAx>
    </c:plotArea>
    <c:legend>
      <c:legendPos val="b"/>
    </c:legend>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Zones à bâtir construites/non construites par type de commune (en hectares)</a:t>
            </a:r>
          </a:p>
        </c:rich>
      </c:tx>
    </c:title>
    <c:plotArea>
      <c:layout/>
      <c:barChart>
        <c:barDir val="bar"/>
        <c:grouping val="stacked"/>
        <c:ser>
          <c:idx val="0"/>
          <c:order val="0"/>
          <c:tx>
            <c:v>Construit</c:v>
          </c:tx>
          <c:cat>
            <c:strRef>
              <c:f>Analyse_nonconstr_Types_comm!$B$4:$B$12</c:f>
              <c:strCache>
                <c:ptCount val="9"/>
                <c:pt idx="0">
                  <c:v>Grands centres</c:v>
                </c:pt>
                <c:pt idx="1">
                  <c:v>Centres secondaires des grands centres</c:v>
                </c:pt>
                <c:pt idx="2">
                  <c:v>Couronne des grands centres</c:v>
                </c:pt>
                <c:pt idx="3">
                  <c:v>Centres moyens</c:v>
                </c:pt>
                <c:pt idx="4">
                  <c:v>Couronne des centres moyens</c:v>
                </c:pt>
                <c:pt idx="5">
                  <c:v>Petits centres</c:v>
                </c:pt>
                <c:pt idx="6">
                  <c:v>Communes rurales périurbaines</c:v>
                </c:pt>
                <c:pt idx="7">
                  <c:v>Communes agricoles</c:v>
                </c:pt>
                <c:pt idx="8">
                  <c:v>Communes touristiques</c:v>
                </c:pt>
              </c:strCache>
            </c:strRef>
          </c:cat>
          <c:val>
            <c:numRef>
              <c:f>Analyse_nonconstr_Types_comm!$E$4:$E$12</c:f>
              <c:numCache>
                <c:formatCode>#,##0</c:formatCode>
                <c:ptCount val="9"/>
                <c:pt idx="0" formatCode="General">
                  <c:v>0</c:v>
                </c:pt>
                <c:pt idx="1">
                  <c:v>2191.8481246969109</c:v>
                </c:pt>
                <c:pt idx="2">
                  <c:v>3260.8219156253472</c:v>
                </c:pt>
                <c:pt idx="3" formatCode="General">
                  <c:v>0</c:v>
                </c:pt>
                <c:pt idx="4" formatCode="General">
                  <c:v>0</c:v>
                </c:pt>
                <c:pt idx="5" formatCode="General">
                  <c:v>0</c:v>
                </c:pt>
                <c:pt idx="6">
                  <c:v>556.88365268216307</c:v>
                </c:pt>
                <c:pt idx="7">
                  <c:v>160.52581789254688</c:v>
                </c:pt>
                <c:pt idx="8" formatCode="General">
                  <c:v>0</c:v>
                </c:pt>
              </c:numCache>
            </c:numRef>
          </c:val>
        </c:ser>
        <c:ser>
          <c:idx val="1"/>
          <c:order val="1"/>
          <c:tx>
            <c:v>Imprécision</c:v>
          </c:tx>
          <c:cat>
            <c:strRef>
              <c:f>Analyse_nonconstr_Types_comm!$B$4:$B$12</c:f>
              <c:strCache>
                <c:ptCount val="9"/>
                <c:pt idx="0">
                  <c:v>Grands centres</c:v>
                </c:pt>
                <c:pt idx="1">
                  <c:v>Centres secondaires des grands centres</c:v>
                </c:pt>
                <c:pt idx="2">
                  <c:v>Couronne des grands centres</c:v>
                </c:pt>
                <c:pt idx="3">
                  <c:v>Centres moyens</c:v>
                </c:pt>
                <c:pt idx="4">
                  <c:v>Couronne des centres moyens</c:v>
                </c:pt>
                <c:pt idx="5">
                  <c:v>Petits centres</c:v>
                </c:pt>
                <c:pt idx="6">
                  <c:v>Communes rurales périurbaines</c:v>
                </c:pt>
                <c:pt idx="7">
                  <c:v>Communes agricoles</c:v>
                </c:pt>
                <c:pt idx="8">
                  <c:v>Communes touristiques</c:v>
                </c:pt>
              </c:strCache>
            </c:strRef>
          </c:cat>
          <c:val>
            <c:numRef>
              <c:f>Analyse_nonconstr_Types_comm!$F$4:$F$12</c:f>
              <c:numCache>
                <c:formatCode>#,##0</c:formatCode>
                <c:ptCount val="9"/>
                <c:pt idx="0" formatCode="General">
                  <c:v>0</c:v>
                </c:pt>
                <c:pt idx="1">
                  <c:v>108.10316818646604</c:v>
                </c:pt>
                <c:pt idx="2">
                  <c:v>203.14315866144295</c:v>
                </c:pt>
                <c:pt idx="3" formatCode="General">
                  <c:v>0</c:v>
                </c:pt>
                <c:pt idx="4" formatCode="General">
                  <c:v>0</c:v>
                </c:pt>
                <c:pt idx="5" formatCode="General">
                  <c:v>0</c:v>
                </c:pt>
                <c:pt idx="6">
                  <c:v>45.103024909399096</c:v>
                </c:pt>
                <c:pt idx="7">
                  <c:v>11.993953511279202</c:v>
                </c:pt>
                <c:pt idx="8" formatCode="General">
                  <c:v>0</c:v>
                </c:pt>
              </c:numCache>
            </c:numRef>
          </c:val>
        </c:ser>
        <c:ser>
          <c:idx val="2"/>
          <c:order val="2"/>
          <c:tx>
            <c:v>Non construit</c:v>
          </c:tx>
          <c:cat>
            <c:strRef>
              <c:f>Analyse_nonconstr_Types_comm!$B$4:$B$12</c:f>
              <c:strCache>
                <c:ptCount val="9"/>
                <c:pt idx="0">
                  <c:v>Grands centres</c:v>
                </c:pt>
                <c:pt idx="1">
                  <c:v>Centres secondaires des grands centres</c:v>
                </c:pt>
                <c:pt idx="2">
                  <c:v>Couronne des grands centres</c:v>
                </c:pt>
                <c:pt idx="3">
                  <c:v>Centres moyens</c:v>
                </c:pt>
                <c:pt idx="4">
                  <c:v>Couronne des centres moyens</c:v>
                </c:pt>
                <c:pt idx="5">
                  <c:v>Petits centres</c:v>
                </c:pt>
                <c:pt idx="6">
                  <c:v>Communes rurales périurbaines</c:v>
                </c:pt>
                <c:pt idx="7">
                  <c:v>Communes agricoles</c:v>
                </c:pt>
                <c:pt idx="8">
                  <c:v>Communes touristiques</c:v>
                </c:pt>
              </c:strCache>
            </c:strRef>
          </c:cat>
          <c:val>
            <c:numRef>
              <c:f>Analyse_nonconstr_Types_comm!$G$4:$G$12</c:f>
              <c:numCache>
                <c:formatCode>#,##0</c:formatCode>
                <c:ptCount val="9"/>
                <c:pt idx="0" formatCode="General">
                  <c:v>0</c:v>
                </c:pt>
                <c:pt idx="1">
                  <c:v>140.27595588782299</c:v>
                </c:pt>
                <c:pt idx="2">
                  <c:v>309.25636384601</c:v>
                </c:pt>
                <c:pt idx="3" formatCode="General">
                  <c:v>0</c:v>
                </c:pt>
                <c:pt idx="4" formatCode="General">
                  <c:v>0</c:v>
                </c:pt>
                <c:pt idx="5" formatCode="General">
                  <c:v>0</c:v>
                </c:pt>
                <c:pt idx="6">
                  <c:v>63.838565347739902</c:v>
                </c:pt>
                <c:pt idx="7">
                  <c:v>18.4555549568849</c:v>
                </c:pt>
                <c:pt idx="8" formatCode="General">
                  <c:v>0</c:v>
                </c:pt>
              </c:numCache>
            </c:numRef>
          </c:val>
        </c:ser>
        <c:gapWidth val="50"/>
        <c:overlap val="100"/>
        <c:axId val="88142976"/>
        <c:axId val="88144512"/>
      </c:barChart>
      <c:catAx>
        <c:axId val="88142976"/>
        <c:scaling>
          <c:orientation val="maxMin"/>
        </c:scaling>
        <c:axPos val="l"/>
        <c:tickLblPos val="nextTo"/>
        <c:crossAx val="88144512"/>
        <c:crosses val="autoZero"/>
        <c:auto val="1"/>
        <c:lblAlgn val="ctr"/>
        <c:lblOffset val="100"/>
      </c:catAx>
      <c:valAx>
        <c:axId val="88144512"/>
        <c:scaling>
          <c:orientation val="minMax"/>
        </c:scaling>
        <c:axPos val="t"/>
        <c:majorGridlines/>
        <c:numFmt formatCode="General" sourceLinked="1"/>
        <c:tickLblPos val="high"/>
        <c:crossAx val="88142976"/>
        <c:crosses val="autoZero"/>
        <c:crossBetween val="between"/>
      </c:valAx>
    </c:plotArea>
    <c:legend>
      <c:legendPos val="b"/>
    </c:legend>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lang val="de-CH"/>
  <c:style val="3"/>
  <c:chart>
    <c:title>
      <c:tx>
        <c:rich>
          <a:bodyPr/>
          <a:lstStyle/>
          <a:p>
            <a:pPr>
              <a:defRPr sz="1000"/>
            </a:pPr>
            <a:r>
              <a:rPr lang="en-US" sz="1000"/>
              <a:t>Zones à bâtir construites/non construites par type de commune (en pourcentages)</a:t>
            </a:r>
          </a:p>
        </c:rich>
      </c:tx>
    </c:title>
    <c:plotArea>
      <c:layout/>
      <c:barChart>
        <c:barDir val="bar"/>
        <c:grouping val="percentStacked"/>
        <c:ser>
          <c:idx val="0"/>
          <c:order val="0"/>
          <c:tx>
            <c:v>Construit</c:v>
          </c:tx>
          <c:dLbls>
            <c:dLbl>
              <c:idx val="0"/>
              <c:delete val="1"/>
            </c:dLbl>
            <c:dLbl>
              <c:idx val="3"/>
              <c:delete val="1"/>
            </c:dLbl>
            <c:dLbl>
              <c:idx val="4"/>
              <c:delete val="1"/>
            </c:dLbl>
            <c:dLbl>
              <c:idx val="5"/>
              <c:delete val="1"/>
            </c:dLbl>
            <c:dLbl>
              <c:idx val="8"/>
              <c:delete val="1"/>
            </c:dLbl>
            <c:txPr>
              <a:bodyPr/>
              <a:lstStyle/>
              <a:p>
                <a:pPr>
                  <a:defRPr>
                    <a:solidFill>
                      <a:srgbClr val="FFFFFF"/>
                    </a:solidFill>
                  </a:defRPr>
                </a:pPr>
                <a:endParaRPr lang="de-DE"/>
              </a:p>
            </c:txPr>
            <c:showVal val="1"/>
          </c:dLbls>
          <c:cat>
            <c:strRef>
              <c:f>Analyse_nonconstr_Types_comm!$B$4:$B$12</c:f>
              <c:strCache>
                <c:ptCount val="9"/>
                <c:pt idx="0">
                  <c:v>Grands centres</c:v>
                </c:pt>
                <c:pt idx="1">
                  <c:v>Centres secondaires des grands centres</c:v>
                </c:pt>
                <c:pt idx="2">
                  <c:v>Couronne des grands centres</c:v>
                </c:pt>
                <c:pt idx="3">
                  <c:v>Centres moyens</c:v>
                </c:pt>
                <c:pt idx="4">
                  <c:v>Couronne des centres moyens</c:v>
                </c:pt>
                <c:pt idx="5">
                  <c:v>Petits centres</c:v>
                </c:pt>
                <c:pt idx="6">
                  <c:v>Communes rurales périurbaines</c:v>
                </c:pt>
                <c:pt idx="7">
                  <c:v>Communes agricoles</c:v>
                </c:pt>
                <c:pt idx="8">
                  <c:v>Communes touristiques</c:v>
                </c:pt>
              </c:strCache>
            </c:strRef>
          </c:cat>
          <c:val>
            <c:numRef>
              <c:f>Analyse_nonconstr_Types_comm!$H$4:$H$12</c:f>
              <c:numCache>
                <c:formatCode>0%</c:formatCode>
                <c:ptCount val="9"/>
                <c:pt idx="0" formatCode="General">
                  <c:v>0</c:v>
                </c:pt>
                <c:pt idx="1">
                  <c:v>0.89821475676113249</c:v>
                </c:pt>
                <c:pt idx="2">
                  <c:v>0.86420104653041063</c:v>
                </c:pt>
                <c:pt idx="3" formatCode="General">
                  <c:v>0</c:v>
                </c:pt>
                <c:pt idx="4" formatCode="General">
                  <c:v>0</c:v>
                </c:pt>
                <c:pt idx="5" formatCode="General">
                  <c:v>0</c:v>
                </c:pt>
                <c:pt idx="6">
                  <c:v>0.83638110538402899</c:v>
                </c:pt>
                <c:pt idx="7">
                  <c:v>0.84055789274761294</c:v>
                </c:pt>
                <c:pt idx="8" formatCode="General">
                  <c:v>0</c:v>
                </c:pt>
              </c:numCache>
            </c:numRef>
          </c:val>
        </c:ser>
        <c:ser>
          <c:idx val="1"/>
          <c:order val="1"/>
          <c:tx>
            <c:v>Imprécision</c:v>
          </c:tx>
          <c:dLbls>
            <c:dLbl>
              <c:idx val="0"/>
              <c:delete val="1"/>
            </c:dLbl>
            <c:dLbl>
              <c:idx val="3"/>
              <c:delete val="1"/>
            </c:dLbl>
            <c:dLbl>
              <c:idx val="4"/>
              <c:delete val="1"/>
            </c:dLbl>
            <c:dLbl>
              <c:idx val="5"/>
              <c:delete val="1"/>
            </c:dLbl>
            <c:dLbl>
              <c:idx val="8"/>
              <c:delete val="1"/>
            </c:dLbl>
            <c:txPr>
              <a:bodyPr/>
              <a:lstStyle/>
              <a:p>
                <a:pPr>
                  <a:defRPr>
                    <a:solidFill>
                      <a:srgbClr val="FFFFFF"/>
                    </a:solidFill>
                  </a:defRPr>
                </a:pPr>
                <a:endParaRPr lang="de-DE"/>
              </a:p>
            </c:txPr>
            <c:showVal val="1"/>
          </c:dLbls>
          <c:cat>
            <c:strRef>
              <c:f>Analyse_nonconstr_Types_comm!$B$4:$B$12</c:f>
              <c:strCache>
                <c:ptCount val="9"/>
                <c:pt idx="0">
                  <c:v>Grands centres</c:v>
                </c:pt>
                <c:pt idx="1">
                  <c:v>Centres secondaires des grands centres</c:v>
                </c:pt>
                <c:pt idx="2">
                  <c:v>Couronne des grands centres</c:v>
                </c:pt>
                <c:pt idx="3">
                  <c:v>Centres moyens</c:v>
                </c:pt>
                <c:pt idx="4">
                  <c:v>Couronne des centres moyens</c:v>
                </c:pt>
                <c:pt idx="5">
                  <c:v>Petits centres</c:v>
                </c:pt>
                <c:pt idx="6">
                  <c:v>Communes rurales périurbaines</c:v>
                </c:pt>
                <c:pt idx="7">
                  <c:v>Communes agricoles</c:v>
                </c:pt>
                <c:pt idx="8">
                  <c:v>Communes touristiques</c:v>
                </c:pt>
              </c:strCache>
            </c:strRef>
          </c:cat>
          <c:val>
            <c:numRef>
              <c:f>Analyse_nonconstr_Types_comm!$I$4:$I$12</c:f>
              <c:numCache>
                <c:formatCode>0%</c:formatCode>
                <c:ptCount val="9"/>
                <c:pt idx="0" formatCode="General">
                  <c:v>0</c:v>
                </c:pt>
                <c:pt idx="1">
                  <c:v>4.4300451214493421E-2</c:v>
                </c:pt>
                <c:pt idx="2">
                  <c:v>5.3838122673756851E-2</c:v>
                </c:pt>
                <c:pt idx="3" formatCode="General">
                  <c:v>0</c:v>
                </c:pt>
                <c:pt idx="4" formatCode="General">
                  <c:v>0</c:v>
                </c:pt>
                <c:pt idx="5" formatCode="General">
                  <c:v>0</c:v>
                </c:pt>
                <c:pt idx="6">
                  <c:v>6.7740034472545188E-2</c:v>
                </c:pt>
                <c:pt idx="7">
                  <c:v>6.2803681186674468E-2</c:v>
                </c:pt>
                <c:pt idx="8" formatCode="General">
                  <c:v>0</c:v>
                </c:pt>
              </c:numCache>
            </c:numRef>
          </c:val>
        </c:ser>
        <c:ser>
          <c:idx val="2"/>
          <c:order val="2"/>
          <c:tx>
            <c:v>Non construit</c:v>
          </c:tx>
          <c:dLbls>
            <c:dLbl>
              <c:idx val="0"/>
              <c:delete val="1"/>
            </c:dLbl>
            <c:dLbl>
              <c:idx val="3"/>
              <c:delete val="1"/>
            </c:dLbl>
            <c:dLbl>
              <c:idx val="4"/>
              <c:delete val="1"/>
            </c:dLbl>
            <c:dLbl>
              <c:idx val="5"/>
              <c:delete val="1"/>
            </c:dLbl>
            <c:dLbl>
              <c:idx val="8"/>
              <c:delete val="1"/>
            </c:dLbl>
            <c:txPr>
              <a:bodyPr/>
              <a:lstStyle/>
              <a:p>
                <a:pPr>
                  <a:defRPr>
                    <a:solidFill>
                      <a:srgbClr val="000000"/>
                    </a:solidFill>
                  </a:defRPr>
                </a:pPr>
                <a:endParaRPr lang="de-DE"/>
              </a:p>
            </c:txPr>
            <c:showVal val="1"/>
          </c:dLbls>
          <c:cat>
            <c:strRef>
              <c:f>Analyse_nonconstr_Types_comm!$B$4:$B$12</c:f>
              <c:strCache>
                <c:ptCount val="9"/>
                <c:pt idx="0">
                  <c:v>Grands centres</c:v>
                </c:pt>
                <c:pt idx="1">
                  <c:v>Centres secondaires des grands centres</c:v>
                </c:pt>
                <c:pt idx="2">
                  <c:v>Couronne des grands centres</c:v>
                </c:pt>
                <c:pt idx="3">
                  <c:v>Centres moyens</c:v>
                </c:pt>
                <c:pt idx="4">
                  <c:v>Couronne des centres moyens</c:v>
                </c:pt>
                <c:pt idx="5">
                  <c:v>Petits centres</c:v>
                </c:pt>
                <c:pt idx="6">
                  <c:v>Communes rurales périurbaines</c:v>
                </c:pt>
                <c:pt idx="7">
                  <c:v>Communes agricoles</c:v>
                </c:pt>
                <c:pt idx="8">
                  <c:v>Communes touristiques</c:v>
                </c:pt>
              </c:strCache>
            </c:strRef>
          </c:cat>
          <c:val>
            <c:numRef>
              <c:f>Analyse_nonconstr_Types_comm!$J$4:$J$12</c:f>
              <c:numCache>
                <c:formatCode>0%</c:formatCode>
                <c:ptCount val="9"/>
                <c:pt idx="0" formatCode="General">
                  <c:v>0</c:v>
                </c:pt>
                <c:pt idx="1">
                  <c:v>5.7484792024374086E-2</c:v>
                </c:pt>
                <c:pt idx="2">
                  <c:v>8.196083079583244E-2</c:v>
                </c:pt>
                <c:pt idx="3" formatCode="General">
                  <c:v>0</c:v>
                </c:pt>
                <c:pt idx="4" formatCode="General">
                  <c:v>0</c:v>
                </c:pt>
                <c:pt idx="5" formatCode="General">
                  <c:v>0</c:v>
                </c:pt>
                <c:pt idx="6">
                  <c:v>9.5878860143425879E-2</c:v>
                </c:pt>
                <c:pt idx="7">
                  <c:v>9.6638426065712574E-2</c:v>
                </c:pt>
                <c:pt idx="8" formatCode="General">
                  <c:v>0</c:v>
                </c:pt>
              </c:numCache>
            </c:numRef>
          </c:val>
        </c:ser>
        <c:gapWidth val="50"/>
        <c:overlap val="100"/>
        <c:axId val="88254720"/>
        <c:axId val="91394048"/>
      </c:barChart>
      <c:catAx>
        <c:axId val="88254720"/>
        <c:scaling>
          <c:orientation val="maxMin"/>
        </c:scaling>
        <c:axPos val="l"/>
        <c:tickLblPos val="nextTo"/>
        <c:crossAx val="91394048"/>
        <c:crosses val="autoZero"/>
        <c:auto val="1"/>
        <c:lblAlgn val="ctr"/>
        <c:lblOffset val="100"/>
      </c:catAx>
      <c:valAx>
        <c:axId val="91394048"/>
        <c:scaling>
          <c:orientation val="minMax"/>
        </c:scaling>
        <c:axPos val="t"/>
        <c:majorGridlines/>
        <c:numFmt formatCode="0%" sourceLinked="1"/>
        <c:tickLblPos val="high"/>
        <c:crossAx val="88254720"/>
        <c:crosses val="autoZero"/>
        <c:crossBetween val="between"/>
      </c:valAx>
    </c:plotArea>
    <c:legend>
      <c:legendPos val="b"/>
    </c:legend>
    <c:plotVisOnly val="1"/>
  </c:chart>
  <c:spPr>
    <a:ln>
      <a:noFill/>
    </a:ln>
  </c:spPr>
  <c:printSettings>
    <c:headerFooter/>
    <c:pageMargins b="0.78740157499999996" l="0.70000000000000062" r="0.70000000000000062" t="0.78740157499999996"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4.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0</xdr:colOff>
      <xdr:row>14</xdr:row>
      <xdr:rowOff>69850</xdr:rowOff>
    </xdr:from>
    <xdr:to>
      <xdr:col>3</xdr:col>
      <xdr:colOff>889000</xdr:colOff>
      <xdr:row>32</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44450</xdr:colOff>
      <xdr:row>14</xdr:row>
      <xdr:rowOff>69850</xdr:rowOff>
    </xdr:from>
    <xdr:to>
      <xdr:col>8</xdr:col>
      <xdr:colOff>552450</xdr:colOff>
      <xdr:row>32</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6667500" y="3076575"/>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11.xml><?xml version="1.0" encoding="utf-8"?>
<xdr:wsDr xmlns:xdr="http://schemas.openxmlformats.org/drawingml/2006/spreadsheetDrawing" xmlns:a="http://schemas.openxmlformats.org/drawingml/2006/main">
  <xdr:twoCellAnchor editAs="absolute">
    <xdr:from>
      <xdr:col>0</xdr:col>
      <xdr:colOff>0</xdr:colOff>
      <xdr:row>14</xdr:row>
      <xdr:rowOff>69850</xdr:rowOff>
    </xdr:from>
    <xdr:to>
      <xdr:col>3</xdr:col>
      <xdr:colOff>288925</xdr:colOff>
      <xdr:row>32</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3</xdr:col>
      <xdr:colOff>492125</xdr:colOff>
      <xdr:row>14</xdr:row>
      <xdr:rowOff>69850</xdr:rowOff>
    </xdr:from>
    <xdr:to>
      <xdr:col>7</xdr:col>
      <xdr:colOff>933450</xdr:colOff>
      <xdr:row>32</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5838825" y="3048000"/>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13.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6029325" y="2809875"/>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14.xml><?xml version="1.0" encoding="utf-8"?>
<xdr:wsDr xmlns:xdr="http://schemas.openxmlformats.org/drawingml/2006/spreadsheetDrawing" xmlns:a="http://schemas.openxmlformats.org/drawingml/2006/main">
  <xdr:twoCellAnchor>
    <xdr:from>
      <xdr:col>0</xdr:col>
      <xdr:colOff>0</xdr:colOff>
      <xdr:row>14</xdr:row>
      <xdr:rowOff>69850</xdr:rowOff>
    </xdr:from>
    <xdr:to>
      <xdr:col>3</xdr:col>
      <xdr:colOff>889000</xdr:colOff>
      <xdr:row>34</xdr:row>
      <xdr:rowOff>69850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1092200</xdr:colOff>
      <xdr:row>14</xdr:row>
      <xdr:rowOff>69850</xdr:rowOff>
    </xdr:from>
    <xdr:to>
      <xdr:col>8</xdr:col>
      <xdr:colOff>952500</xdr:colOff>
      <xdr:row>34</xdr:row>
      <xdr:rowOff>69850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0.90142</cdr:x>
      <cdr:y>0.9259</cdr:y>
    </cdr:from>
    <cdr:to>
      <cdr:x>1</cdr:x>
      <cdr:y>1</cdr:y>
    </cdr:to>
    <cdr:sp macro="" textlink="">
      <cdr:nvSpPr>
        <cdr:cNvPr id="2" name="Textfeld 1"/>
        <cdr:cNvSpPr txBox="1"/>
      </cdr:nvSpPr>
      <cdr:spPr>
        <a:xfrm xmlns:a="http://schemas.openxmlformats.org/drawingml/2006/main">
          <a:off x="5905500" y="3524250"/>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16.xml><?xml version="1.0" encoding="utf-8"?>
<c:userShapes xmlns:c="http://schemas.openxmlformats.org/drawingml/2006/chart">
  <cdr:relSizeAnchor xmlns:cdr="http://schemas.openxmlformats.org/drawingml/2006/chartDrawing">
    <cdr:from>
      <cdr:x>0.90142</cdr:x>
      <cdr:y>0.92059</cdr:y>
    </cdr:from>
    <cdr:to>
      <cdr:x>1</cdr:x>
      <cdr:y>0.99469</cdr:y>
    </cdr:to>
    <cdr:sp macro="" textlink="">
      <cdr:nvSpPr>
        <cdr:cNvPr id="2" name="Textfeld 1"/>
        <cdr:cNvSpPr txBox="1"/>
      </cdr:nvSpPr>
      <cdr:spPr>
        <a:xfrm xmlns:a="http://schemas.openxmlformats.org/drawingml/2006/main">
          <a:off x="5915025" y="2981325"/>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0</xdr:colOff>
      <xdr:row>14</xdr:row>
      <xdr:rowOff>69850</xdr:rowOff>
    </xdr:from>
    <xdr:to>
      <xdr:col>3</xdr:col>
      <xdr:colOff>688975</xdr:colOff>
      <xdr:row>34</xdr:row>
      <xdr:rowOff>69850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0.90142</cdr:x>
      <cdr:y>0.9259</cdr:y>
    </cdr:from>
    <cdr:to>
      <cdr:x>1</cdr:x>
      <cdr:y>1</cdr:y>
    </cdr:to>
    <cdr:sp macro="" textlink="">
      <cdr:nvSpPr>
        <cdr:cNvPr id="2" name="Textfeld 1"/>
        <cdr:cNvSpPr txBox="1"/>
      </cdr:nvSpPr>
      <cdr:spPr>
        <a:xfrm xmlns:a="http://schemas.openxmlformats.org/drawingml/2006/main">
          <a:off x="6191250" y="3543300"/>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2.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5638800" y="3086100"/>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3.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5924550" y="3019425"/>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14</xdr:row>
      <xdr:rowOff>69850</xdr:rowOff>
    </xdr:from>
    <xdr:to>
      <xdr:col>3</xdr:col>
      <xdr:colOff>889000</xdr:colOff>
      <xdr:row>32</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44450</xdr:colOff>
      <xdr:row>14</xdr:row>
      <xdr:rowOff>69850</xdr:rowOff>
    </xdr:from>
    <xdr:to>
      <xdr:col>8</xdr:col>
      <xdr:colOff>552450</xdr:colOff>
      <xdr:row>32</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34</xdr:row>
      <xdr:rowOff>6350</xdr:rowOff>
    </xdr:from>
    <xdr:to>
      <xdr:col>3</xdr:col>
      <xdr:colOff>889000</xdr:colOff>
      <xdr:row>51</xdr:row>
      <xdr:rowOff>136525</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6315075" y="2943225"/>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6.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5753100" y="3019425"/>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7.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6086475" y="3067050"/>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drawings/drawing8.xml><?xml version="1.0" encoding="utf-8"?>
<xdr:wsDr xmlns:xdr="http://schemas.openxmlformats.org/drawingml/2006/spreadsheetDrawing" xmlns:a="http://schemas.openxmlformats.org/drawingml/2006/main">
  <xdr:twoCellAnchor editAs="absolute">
    <xdr:from>
      <xdr:col>0</xdr:col>
      <xdr:colOff>0</xdr:colOff>
      <xdr:row>14</xdr:row>
      <xdr:rowOff>69850</xdr:rowOff>
    </xdr:from>
    <xdr:to>
      <xdr:col>3</xdr:col>
      <xdr:colOff>288925</xdr:colOff>
      <xdr:row>32</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3</xdr:col>
      <xdr:colOff>492125</xdr:colOff>
      <xdr:row>14</xdr:row>
      <xdr:rowOff>69850</xdr:rowOff>
    </xdr:from>
    <xdr:to>
      <xdr:col>7</xdr:col>
      <xdr:colOff>933450</xdr:colOff>
      <xdr:row>32</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0.90142</cdr:x>
      <cdr:y>0.91676</cdr:y>
    </cdr:from>
    <cdr:to>
      <cdr:x>1</cdr:x>
      <cdr:y>1</cdr:y>
    </cdr:to>
    <cdr:sp macro="" textlink="">
      <cdr:nvSpPr>
        <cdr:cNvPr id="2" name="Textfeld 1"/>
        <cdr:cNvSpPr txBox="1"/>
      </cdr:nvSpPr>
      <cdr:spPr>
        <a:xfrm xmlns:a="http://schemas.openxmlformats.org/drawingml/2006/main">
          <a:off x="5819775" y="3048000"/>
          <a:ext cx="568393" cy="23997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de-CH" sz="1000"/>
            <a:t> © ARE</a:t>
          </a:r>
        </a:p>
      </cdr:txBody>
    </cdr:sp>
  </cdr:relSizeAnchor>
</c:userShapes>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rolf.giezendanner@are.admin.ch"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pageSetUpPr fitToPage="1"/>
  </sheetPr>
  <dimension ref="A1:B40"/>
  <sheetViews>
    <sheetView tabSelected="1" workbookViewId="0">
      <selection activeCell="A4" sqref="A4:B5"/>
    </sheetView>
  </sheetViews>
  <sheetFormatPr baseColWidth="10" defaultRowHeight="15"/>
  <cols>
    <col min="1" max="1" width="43.7109375" style="30" customWidth="1"/>
    <col min="2" max="2" width="57.7109375" style="30" customWidth="1"/>
  </cols>
  <sheetData>
    <row r="1" spans="1:2" ht="18.75">
      <c r="A1" s="47" t="s">
        <v>64</v>
      </c>
    </row>
    <row r="2" spans="1:2" ht="18.75">
      <c r="A2" s="47" t="s">
        <v>65</v>
      </c>
    </row>
    <row r="4" spans="1:2" ht="12.75">
      <c r="A4" s="64" t="s">
        <v>56</v>
      </c>
      <c r="B4" s="65"/>
    </row>
    <row r="5" spans="1:2" ht="12.75">
      <c r="A5" s="66"/>
      <c r="B5" s="67"/>
    </row>
    <row r="6" spans="1:2">
      <c r="A6" s="31" t="s">
        <v>48</v>
      </c>
      <c r="B6" s="39" t="s">
        <v>45</v>
      </c>
    </row>
    <row r="7" spans="1:2">
      <c r="A7" s="32"/>
      <c r="B7" s="40"/>
    </row>
    <row r="8" spans="1:2">
      <c r="A8" s="31" t="s">
        <v>49</v>
      </c>
      <c r="B8" s="39" t="s">
        <v>46</v>
      </c>
    </row>
    <row r="9" spans="1:2">
      <c r="A9" s="36" t="s">
        <v>50</v>
      </c>
      <c r="B9" s="41">
        <v>86</v>
      </c>
    </row>
    <row r="10" spans="1:2">
      <c r="A10" s="33"/>
      <c r="B10" s="40"/>
    </row>
    <row r="11" spans="1:2">
      <c r="A11" s="32" t="s">
        <v>51</v>
      </c>
      <c r="B11" s="39"/>
    </row>
    <row r="12" spans="1:2">
      <c r="A12" s="37" t="s">
        <v>52</v>
      </c>
      <c r="B12" s="41">
        <v>71</v>
      </c>
    </row>
    <row r="13" spans="1:2">
      <c r="A13" s="36" t="s">
        <v>53</v>
      </c>
      <c r="B13" s="41" t="s">
        <v>46</v>
      </c>
    </row>
    <row r="14" spans="1:2">
      <c r="A14" s="32"/>
      <c r="B14" s="40"/>
    </row>
    <row r="15" spans="1:2">
      <c r="A15" s="34" t="s">
        <v>54</v>
      </c>
      <c r="B15" s="39" t="s">
        <v>137</v>
      </c>
    </row>
    <row r="16" spans="1:2">
      <c r="A16" s="33"/>
      <c r="B16" s="40"/>
    </row>
    <row r="17" spans="1:2" ht="75">
      <c r="A17" s="31" t="s">
        <v>55</v>
      </c>
      <c r="B17" s="42" t="s">
        <v>47</v>
      </c>
    </row>
    <row r="18" spans="1:2">
      <c r="A18" s="35"/>
      <c r="B18" s="40"/>
    </row>
    <row r="20" spans="1:2" s="44" customFormat="1" ht="17.100000000000001" customHeight="1">
      <c r="A20" s="43" t="s">
        <v>57</v>
      </c>
      <c r="B20" s="43"/>
    </row>
    <row r="21" spans="1:2" s="51" customFormat="1" ht="15" customHeight="1">
      <c r="A21" s="45" t="s">
        <v>76</v>
      </c>
      <c r="B21" s="50"/>
    </row>
    <row r="22" spans="1:2">
      <c r="A22" s="45" t="s">
        <v>58</v>
      </c>
      <c r="B22" s="46"/>
    </row>
    <row r="23" spans="1:2">
      <c r="A23" s="45" t="s">
        <v>59</v>
      </c>
      <c r="B23" s="46"/>
    </row>
    <row r="24" spans="1:2">
      <c r="A24" s="45" t="s">
        <v>60</v>
      </c>
      <c r="B24" s="46"/>
    </row>
    <row r="25" spans="1:2">
      <c r="A25" s="45" t="s">
        <v>61</v>
      </c>
      <c r="B25" s="46"/>
    </row>
    <row r="26" spans="1:2">
      <c r="A26" s="45" t="s">
        <v>62</v>
      </c>
      <c r="B26" s="46"/>
    </row>
    <row r="27" spans="1:2">
      <c r="A27" s="45" t="s">
        <v>63</v>
      </c>
      <c r="B27" s="46"/>
    </row>
    <row r="31" spans="1:2">
      <c r="A31" s="53" t="s">
        <v>65</v>
      </c>
    </row>
    <row r="32" spans="1:2">
      <c r="A32" s="53" t="s">
        <v>77</v>
      </c>
    </row>
    <row r="33" spans="1:1">
      <c r="A33" s="53" t="s">
        <v>78</v>
      </c>
    </row>
    <row r="34" spans="1:1">
      <c r="A34" s="53"/>
    </row>
    <row r="35" spans="1:1">
      <c r="A35" s="53" t="s">
        <v>79</v>
      </c>
    </row>
    <row r="36" spans="1:1">
      <c r="A36" s="53" t="s">
        <v>64</v>
      </c>
    </row>
    <row r="37" spans="1:1">
      <c r="A37" s="53" t="s">
        <v>80</v>
      </c>
    </row>
    <row r="38" spans="1:1">
      <c r="A38" s="52" t="s">
        <v>81</v>
      </c>
    </row>
    <row r="39" spans="1:1">
      <c r="A39" s="53"/>
    </row>
    <row r="40" spans="1:1">
      <c r="A40" s="53" t="s">
        <v>82</v>
      </c>
    </row>
  </sheetData>
  <mergeCells count="1">
    <mergeCell ref="A4:B5"/>
  </mergeCells>
  <hyperlinks>
    <hyperlink ref="A38" r:id="rId1"/>
  </hyperlinks>
  <pageMargins left="0.70866141732283472" right="0.70866141732283472" top="0.78740157480314965" bottom="0.78740157480314965" header="0.31496062992125984" footer="0.31496062992125984"/>
  <pageSetup paperSize="9" scale="87" orientation="portrait" r:id="rId2"/>
</worksheet>
</file>

<file path=xl/worksheets/sheet2.xml><?xml version="1.0" encoding="utf-8"?>
<worksheet xmlns="http://schemas.openxmlformats.org/spreadsheetml/2006/main" xmlns:r="http://schemas.openxmlformats.org/officeDocument/2006/relationships">
  <sheetPr>
    <pageSetUpPr fitToPage="1"/>
  </sheetPr>
  <dimension ref="A1:B39"/>
  <sheetViews>
    <sheetView workbookViewId="0">
      <selection sqref="A1:A2"/>
    </sheetView>
  </sheetViews>
  <sheetFormatPr baseColWidth="10" defaultRowHeight="15"/>
  <cols>
    <col min="1" max="1" width="52.7109375" style="62" customWidth="1"/>
    <col min="2" max="2" width="70.7109375" style="62" customWidth="1"/>
    <col min="3" max="16384" width="11.42578125" style="54"/>
  </cols>
  <sheetData>
    <row r="1" spans="1:2">
      <c r="A1" s="68" t="s">
        <v>83</v>
      </c>
      <c r="B1" s="70" t="s">
        <v>84</v>
      </c>
    </row>
    <row r="2" spans="1:2">
      <c r="A2" s="69"/>
      <c r="B2" s="71"/>
    </row>
    <row r="3" spans="1:2">
      <c r="A3" s="55" t="s">
        <v>18</v>
      </c>
      <c r="B3" s="56" t="s">
        <v>85</v>
      </c>
    </row>
    <row r="4" spans="1:2">
      <c r="A4" s="57" t="s">
        <v>25</v>
      </c>
      <c r="B4" s="58" t="s">
        <v>86</v>
      </c>
    </row>
    <row r="5" spans="1:2" ht="30">
      <c r="A5" s="57" t="s">
        <v>19</v>
      </c>
      <c r="B5" s="58" t="s">
        <v>87</v>
      </c>
    </row>
    <row r="6" spans="1:2" ht="45" customHeight="1">
      <c r="A6" s="57" t="s">
        <v>26</v>
      </c>
      <c r="B6" s="59" t="s">
        <v>88</v>
      </c>
    </row>
    <row r="7" spans="1:2">
      <c r="A7" s="57" t="s">
        <v>20</v>
      </c>
      <c r="B7" s="58" t="s">
        <v>89</v>
      </c>
    </row>
    <row r="8" spans="1:2" ht="30">
      <c r="A8" s="57" t="s">
        <v>21</v>
      </c>
      <c r="B8" s="58" t="s">
        <v>90</v>
      </c>
    </row>
    <row r="9" spans="1:2" ht="30">
      <c r="A9" s="57" t="s">
        <v>22</v>
      </c>
      <c r="B9" s="58" t="s">
        <v>91</v>
      </c>
    </row>
    <row r="10" spans="1:2" ht="17.25">
      <c r="A10" s="57" t="s">
        <v>92</v>
      </c>
      <c r="B10" s="58" t="s">
        <v>93</v>
      </c>
    </row>
    <row r="11" spans="1:2" ht="30">
      <c r="A11" s="57" t="s">
        <v>94</v>
      </c>
      <c r="B11" s="58" t="s">
        <v>95</v>
      </c>
    </row>
    <row r="12" spans="1:2" ht="17.25">
      <c r="A12" s="57" t="s">
        <v>96</v>
      </c>
      <c r="B12" s="58" t="s">
        <v>97</v>
      </c>
    </row>
    <row r="13" spans="1:2" ht="30">
      <c r="A13" s="57" t="s">
        <v>98</v>
      </c>
      <c r="B13" s="58" t="s">
        <v>99</v>
      </c>
    </row>
    <row r="14" spans="1:2" ht="15" customHeight="1">
      <c r="A14" s="57" t="s">
        <v>72</v>
      </c>
      <c r="B14" s="58" t="s">
        <v>100</v>
      </c>
    </row>
    <row r="15" spans="1:2" ht="15" customHeight="1">
      <c r="A15" s="57" t="s">
        <v>73</v>
      </c>
      <c r="B15" s="58" t="s">
        <v>101</v>
      </c>
    </row>
    <row r="16" spans="1:2">
      <c r="A16" s="57" t="s">
        <v>102</v>
      </c>
      <c r="B16" s="58" t="s">
        <v>103</v>
      </c>
    </row>
    <row r="17" spans="1:2" ht="30">
      <c r="A17" s="57" t="s">
        <v>74</v>
      </c>
      <c r="B17" s="58" t="s">
        <v>104</v>
      </c>
    </row>
    <row r="18" spans="1:2">
      <c r="A18" s="57" t="s">
        <v>28</v>
      </c>
      <c r="B18" s="58" t="s">
        <v>105</v>
      </c>
    </row>
    <row r="19" spans="1:2">
      <c r="A19" s="57" t="s">
        <v>29</v>
      </c>
      <c r="B19" s="58" t="s">
        <v>106</v>
      </c>
    </row>
    <row r="20" spans="1:2" ht="30">
      <c r="A20" s="57" t="s">
        <v>75</v>
      </c>
      <c r="B20" s="58" t="s">
        <v>107</v>
      </c>
    </row>
    <row r="21" spans="1:2">
      <c r="A21" s="57" t="s">
        <v>30</v>
      </c>
      <c r="B21" s="58" t="s">
        <v>106</v>
      </c>
    </row>
    <row r="22" spans="1:2" ht="17.25">
      <c r="A22" s="57" t="s">
        <v>108</v>
      </c>
      <c r="B22" s="58" t="s">
        <v>109</v>
      </c>
    </row>
    <row r="23" spans="1:2" ht="45">
      <c r="A23" s="57" t="s">
        <v>128</v>
      </c>
      <c r="B23" s="58" t="s">
        <v>110</v>
      </c>
    </row>
    <row r="24" spans="1:2" ht="30">
      <c r="A24" s="57" t="s">
        <v>31</v>
      </c>
      <c r="B24" s="58" t="s">
        <v>111</v>
      </c>
    </row>
    <row r="25" spans="1:2" ht="30">
      <c r="A25" s="57" t="s">
        <v>32</v>
      </c>
      <c r="B25" s="58" t="s">
        <v>112</v>
      </c>
    </row>
    <row r="26" spans="1:2" ht="30">
      <c r="A26" s="57" t="s">
        <v>135</v>
      </c>
      <c r="B26" s="58" t="s">
        <v>113</v>
      </c>
    </row>
    <row r="27" spans="1:2" ht="30">
      <c r="A27" s="57" t="s">
        <v>131</v>
      </c>
      <c r="B27" s="58" t="s">
        <v>114</v>
      </c>
    </row>
    <row r="28" spans="1:2" ht="30">
      <c r="A28" s="57" t="s">
        <v>33</v>
      </c>
      <c r="B28" s="58" t="s">
        <v>115</v>
      </c>
    </row>
    <row r="29" spans="1:2" ht="30">
      <c r="A29" s="57" t="s">
        <v>34</v>
      </c>
      <c r="B29" s="58" t="s">
        <v>116</v>
      </c>
    </row>
    <row r="30" spans="1:2" ht="30">
      <c r="A30" s="57" t="s">
        <v>35</v>
      </c>
      <c r="B30" s="58" t="s">
        <v>117</v>
      </c>
    </row>
    <row r="31" spans="1:2" ht="30">
      <c r="A31" s="57" t="s">
        <v>136</v>
      </c>
      <c r="B31" s="58" t="s">
        <v>118</v>
      </c>
    </row>
    <row r="32" spans="1:2" ht="30">
      <c r="A32" s="57" t="s">
        <v>132</v>
      </c>
      <c r="B32" s="58" t="s">
        <v>119</v>
      </c>
    </row>
    <row r="33" spans="1:2" ht="30">
      <c r="A33" s="57" t="s">
        <v>36</v>
      </c>
      <c r="B33" s="58" t="s">
        <v>120</v>
      </c>
    </row>
    <row r="34" spans="1:2">
      <c r="A34" s="57" t="s">
        <v>37</v>
      </c>
      <c r="B34" s="58" t="s">
        <v>121</v>
      </c>
    </row>
    <row r="35" spans="1:2">
      <c r="A35" s="57" t="s">
        <v>38</v>
      </c>
      <c r="B35" s="58" t="s">
        <v>122</v>
      </c>
    </row>
    <row r="36" spans="1:2">
      <c r="A36" s="57" t="s">
        <v>39</v>
      </c>
      <c r="B36" s="58" t="s">
        <v>123</v>
      </c>
    </row>
    <row r="37" spans="1:2" ht="30">
      <c r="A37" s="57" t="s">
        <v>40</v>
      </c>
      <c r="B37" s="58" t="s">
        <v>124</v>
      </c>
    </row>
    <row r="38" spans="1:2">
      <c r="A38" s="57" t="s">
        <v>125</v>
      </c>
      <c r="B38" s="58" t="s">
        <v>129</v>
      </c>
    </row>
    <row r="39" spans="1:2">
      <c r="A39" s="60" t="s">
        <v>126</v>
      </c>
      <c r="B39" s="61" t="s">
        <v>127</v>
      </c>
    </row>
  </sheetData>
  <mergeCells count="2">
    <mergeCell ref="A1:A2"/>
    <mergeCell ref="B1:B2"/>
  </mergeCells>
  <pageMargins left="0.70866141732283472" right="0.70866141732283472" top="0.78740157480314965" bottom="0.78740157480314965" header="0.31496062992125984" footer="0.31496062992125984"/>
  <pageSetup paperSize="9" scale="61" orientation="portrait" r:id="rId1"/>
</worksheet>
</file>

<file path=xl/worksheets/sheet3.xml><?xml version="1.0" encoding="utf-8"?>
<worksheet xmlns="http://schemas.openxmlformats.org/spreadsheetml/2006/main" xmlns:r="http://schemas.openxmlformats.org/officeDocument/2006/relationships">
  <sheetPr>
    <pageSetUpPr fitToPage="1"/>
  </sheetPr>
  <dimension ref="A1:I14"/>
  <sheetViews>
    <sheetView workbookViewId="0">
      <selection activeCell="I1" sqref="I1"/>
    </sheetView>
  </sheetViews>
  <sheetFormatPr baseColWidth="10" defaultRowHeight="12.75"/>
  <cols>
    <col min="1" max="1" width="10.7109375" style="1" customWidth="1"/>
    <col min="2" max="2" width="44.7109375" style="1" customWidth="1"/>
    <col min="3" max="3" width="17.7109375" style="1" customWidth="1"/>
    <col min="4" max="4" width="15.7109375" style="1" customWidth="1"/>
    <col min="5" max="6" width="17.7109375" style="1" customWidth="1"/>
    <col min="7" max="8" width="21.7109375" style="1" customWidth="1"/>
    <col min="9" max="9" width="24.7109375" style="1" customWidth="1"/>
    <col min="10" max="16384" width="11.42578125" style="1"/>
  </cols>
  <sheetData>
    <row r="1" spans="1:9" ht="18.75">
      <c r="A1" s="49" t="s">
        <v>66</v>
      </c>
      <c r="I1" s="63" t="s">
        <v>130</v>
      </c>
    </row>
    <row r="3" spans="1:9" ht="50.1" customHeight="1">
      <c r="A3" s="2" t="s">
        <v>18</v>
      </c>
      <c r="B3" s="2" t="s">
        <v>19</v>
      </c>
      <c r="C3" s="2" t="s">
        <v>20</v>
      </c>
      <c r="D3" s="2" t="s">
        <v>21</v>
      </c>
      <c r="E3" s="2" t="s">
        <v>22</v>
      </c>
      <c r="F3" s="2" t="s">
        <v>23</v>
      </c>
      <c r="G3" s="2" t="s">
        <v>41</v>
      </c>
      <c r="H3" s="2" t="s">
        <v>42</v>
      </c>
      <c r="I3" s="2" t="s">
        <v>43</v>
      </c>
    </row>
    <row r="4" spans="1:9" ht="15" customHeight="1">
      <c r="A4" s="5">
        <v>11</v>
      </c>
      <c r="B4" s="5" t="s">
        <v>0</v>
      </c>
      <c r="C4" s="6">
        <v>3216.6171435000501</v>
      </c>
      <c r="D4" s="7">
        <f t="shared" ref="D4:D10" si="0">C4/$C$13</f>
        <v>0.45495102463007564</v>
      </c>
      <c r="E4" s="6">
        <v>168870</v>
      </c>
      <c r="F4" s="6">
        <v>9394</v>
      </c>
      <c r="G4" s="6">
        <f>(C4*10000)/E4</f>
        <v>190.47889758394328</v>
      </c>
      <c r="H4" s="6">
        <f>(C4*10000)/F4</f>
        <v>3424.1187390888335</v>
      </c>
      <c r="I4" s="6">
        <f>(C4*10000)/(E4+F4)</f>
        <v>180.44120761903974</v>
      </c>
    </row>
    <row r="5" spans="1:9" ht="15" customHeight="1">
      <c r="A5" s="8">
        <v>12</v>
      </c>
      <c r="B5" s="8" t="s">
        <v>1</v>
      </c>
      <c r="C5" s="9">
        <v>1205.08311585717</v>
      </c>
      <c r="D5" s="10">
        <f t="shared" si="0"/>
        <v>0.17044421945941018</v>
      </c>
      <c r="E5" s="9">
        <v>3843</v>
      </c>
      <c r="F5" s="9">
        <v>55041</v>
      </c>
      <c r="G5" s="9">
        <f t="shared" ref="G5:G7" si="1">(C5*10000)/E5</f>
        <v>3135.7874469351286</v>
      </c>
      <c r="H5" s="9">
        <f t="shared" ref="H5:H7" si="2">(C5*10000)/F5</f>
        <v>218.94280915266256</v>
      </c>
      <c r="I5" s="9">
        <f t="shared" ref="I5:I7" si="3">(C5*10000)/(E5+F5)</f>
        <v>204.65374564519564</v>
      </c>
    </row>
    <row r="6" spans="1:9" ht="15" customHeight="1">
      <c r="A6" s="8">
        <v>13</v>
      </c>
      <c r="B6" s="8" t="s">
        <v>2</v>
      </c>
      <c r="C6" s="9">
        <v>954.25921151811701</v>
      </c>
      <c r="D6" s="10">
        <f t="shared" si="0"/>
        <v>0.13496825598910406</v>
      </c>
      <c r="E6" s="9">
        <v>59442</v>
      </c>
      <c r="F6" s="9">
        <v>16144</v>
      </c>
      <c r="G6" s="9">
        <f t="shared" si="1"/>
        <v>160.53618847248023</v>
      </c>
      <c r="H6" s="9">
        <f t="shared" si="2"/>
        <v>591.0921776004194</v>
      </c>
      <c r="I6" s="9">
        <f t="shared" si="3"/>
        <v>126.24814271401014</v>
      </c>
    </row>
    <row r="7" spans="1:9" ht="15" customHeight="1">
      <c r="A7" s="8">
        <v>14</v>
      </c>
      <c r="B7" s="8" t="s">
        <v>3</v>
      </c>
      <c r="C7" s="9">
        <v>558.122959577095</v>
      </c>
      <c r="D7" s="10">
        <f t="shared" si="0"/>
        <v>7.8939644042584731E-2</v>
      </c>
      <c r="E7" s="9">
        <v>30139</v>
      </c>
      <c r="F7" s="9">
        <v>14052</v>
      </c>
      <c r="G7" s="9">
        <f t="shared" si="1"/>
        <v>185.18297208835563</v>
      </c>
      <c r="H7" s="9">
        <f t="shared" si="2"/>
        <v>397.18400197629876</v>
      </c>
      <c r="I7" s="9">
        <f t="shared" si="3"/>
        <v>126.29787956305471</v>
      </c>
    </row>
    <row r="8" spans="1:9" ht="15" customHeight="1">
      <c r="A8" s="8">
        <v>15</v>
      </c>
      <c r="B8" s="8" t="s">
        <v>4</v>
      </c>
      <c r="C8" s="9">
        <v>1050.59985030693</v>
      </c>
      <c r="D8" s="10">
        <f t="shared" si="0"/>
        <v>0.14859445717349309</v>
      </c>
      <c r="E8" s="9">
        <v>3895</v>
      </c>
      <c r="F8" s="9">
        <v>17570</v>
      </c>
      <c r="G8" s="13" t="s">
        <v>44</v>
      </c>
      <c r="H8" s="13" t="s">
        <v>44</v>
      </c>
      <c r="I8" s="13" t="s">
        <v>44</v>
      </c>
    </row>
    <row r="9" spans="1:9" ht="15" customHeight="1">
      <c r="A9" s="8">
        <v>16</v>
      </c>
      <c r="B9" s="8" t="s">
        <v>5</v>
      </c>
      <c r="C9" s="9">
        <v>0.96611299999941003</v>
      </c>
      <c r="D9" s="10">
        <f t="shared" si="0"/>
        <v>1.3664482891485933E-4</v>
      </c>
      <c r="E9" s="9">
        <v>0</v>
      </c>
      <c r="F9" s="9">
        <v>0</v>
      </c>
      <c r="G9" s="13" t="s">
        <v>44</v>
      </c>
      <c r="H9" s="13" t="s">
        <v>44</v>
      </c>
      <c r="I9" s="13" t="s">
        <v>44</v>
      </c>
    </row>
    <row r="10" spans="1:9" ht="15" customHeight="1">
      <c r="A10" s="8">
        <v>17</v>
      </c>
      <c r="B10" s="8" t="s">
        <v>6</v>
      </c>
      <c r="C10" s="9">
        <v>19.9076350658545</v>
      </c>
      <c r="D10" s="10">
        <f t="shared" si="0"/>
        <v>2.8156906983704839E-3</v>
      </c>
      <c r="E10" s="9">
        <v>82</v>
      </c>
      <c r="F10" s="9">
        <v>183</v>
      </c>
      <c r="G10" s="13" t="s">
        <v>44</v>
      </c>
      <c r="H10" s="13" t="s">
        <v>44</v>
      </c>
      <c r="I10" s="13" t="s">
        <v>44</v>
      </c>
    </row>
    <row r="11" spans="1:9" ht="15" customHeight="1">
      <c r="A11" s="8">
        <v>18</v>
      </c>
      <c r="B11" s="8" t="s">
        <v>7</v>
      </c>
      <c r="C11" s="13" t="s">
        <v>44</v>
      </c>
      <c r="D11" s="13" t="s">
        <v>44</v>
      </c>
      <c r="E11" s="13" t="s">
        <v>44</v>
      </c>
      <c r="F11" s="13" t="s">
        <v>44</v>
      </c>
      <c r="G11" s="13" t="s">
        <v>44</v>
      </c>
      <c r="H11" s="13" t="s">
        <v>44</v>
      </c>
      <c r="I11" s="13" t="s">
        <v>44</v>
      </c>
    </row>
    <row r="12" spans="1:9" ht="15" customHeight="1">
      <c r="A12" s="8">
        <v>19</v>
      </c>
      <c r="B12" s="8" t="s">
        <v>8</v>
      </c>
      <c r="C12" s="9">
        <v>64.693227378807407</v>
      </c>
      <c r="D12" s="10">
        <f>C12/$C$13</f>
        <v>9.1500631780471117E-3</v>
      </c>
      <c r="E12" s="9">
        <v>136</v>
      </c>
      <c r="F12" s="9">
        <v>963</v>
      </c>
      <c r="G12" s="13" t="s">
        <v>44</v>
      </c>
      <c r="H12" s="13" t="s">
        <v>44</v>
      </c>
      <c r="I12" s="13" t="s">
        <v>44</v>
      </c>
    </row>
    <row r="13" spans="1:9" ht="15" customHeight="1">
      <c r="A13" s="72"/>
      <c r="B13" s="72"/>
      <c r="C13" s="11">
        <f>SUM(C4:C12)</f>
        <v>7070.2492562040225</v>
      </c>
      <c r="D13" s="12"/>
      <c r="E13" s="11">
        <f>SUM(E4:E12)</f>
        <v>266407</v>
      </c>
      <c r="F13" s="11">
        <f>SUM(F4:F12)</f>
        <v>113347</v>
      </c>
      <c r="G13" s="11">
        <f>(C13*10000)/E13</f>
        <v>265.39277332067184</v>
      </c>
      <c r="H13" s="11">
        <f>(C13*10000)/F13</f>
        <v>623.77030324613997</v>
      </c>
      <c r="I13" s="11">
        <f>(C13*10000)/(E13+F13)</f>
        <v>186.17971782269635</v>
      </c>
    </row>
    <row r="14" spans="1:9" ht="15" customHeight="1">
      <c r="A14" s="48" t="s">
        <v>24</v>
      </c>
      <c r="B14" s="3"/>
      <c r="C14" s="3"/>
      <c r="D14" s="3"/>
      <c r="E14" s="3"/>
      <c r="F14" s="3"/>
      <c r="G14" s="3"/>
      <c r="H14" s="3"/>
      <c r="I14" s="4"/>
    </row>
  </sheetData>
  <mergeCells count="1">
    <mergeCell ref="A13:B13"/>
  </mergeCells>
  <printOptions horizontalCentered="1" verticalCentered="1"/>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sheetPr>
    <pageSetUpPr fitToPage="1"/>
  </sheetPr>
  <dimension ref="A1:I14"/>
  <sheetViews>
    <sheetView workbookViewId="0">
      <selection activeCell="I1" sqref="I1"/>
    </sheetView>
  </sheetViews>
  <sheetFormatPr baseColWidth="10" defaultRowHeight="12.75"/>
  <cols>
    <col min="1" max="1" width="10.7109375" style="1" customWidth="1"/>
    <col min="2" max="2" width="44.7109375" style="1" customWidth="1"/>
    <col min="3" max="3" width="17.7109375" style="1" customWidth="1"/>
    <col min="4" max="4" width="15.7109375" style="1" customWidth="1"/>
    <col min="5" max="6" width="17.7109375" style="1" customWidth="1"/>
    <col min="7" max="8" width="21.7109375" style="1" customWidth="1"/>
    <col min="9" max="9" width="24.7109375" style="1" customWidth="1"/>
    <col min="10" max="16384" width="11.42578125" style="1"/>
  </cols>
  <sheetData>
    <row r="1" spans="1:9" ht="18.75">
      <c r="A1" s="49" t="s">
        <v>67</v>
      </c>
      <c r="I1" s="63" t="s">
        <v>130</v>
      </c>
    </row>
    <row r="3" spans="1:9" ht="50.1" customHeight="1">
      <c r="A3" s="2" t="s">
        <v>25</v>
      </c>
      <c r="B3" s="2" t="s">
        <v>26</v>
      </c>
      <c r="C3" s="2" t="s">
        <v>20</v>
      </c>
      <c r="D3" s="2" t="s">
        <v>21</v>
      </c>
      <c r="E3" s="2" t="s">
        <v>22</v>
      </c>
      <c r="F3" s="2" t="s">
        <v>23</v>
      </c>
      <c r="G3" s="2" t="s">
        <v>41</v>
      </c>
      <c r="H3" s="2" t="s">
        <v>42</v>
      </c>
      <c r="I3" s="2" t="s">
        <v>43</v>
      </c>
    </row>
    <row r="4" spans="1:9" ht="15" customHeight="1">
      <c r="A4" s="5">
        <v>1</v>
      </c>
      <c r="B4" s="5" t="s">
        <v>9</v>
      </c>
      <c r="C4" s="14" t="s">
        <v>44</v>
      </c>
      <c r="D4" s="14" t="s">
        <v>44</v>
      </c>
      <c r="E4" s="14" t="s">
        <v>44</v>
      </c>
      <c r="F4" s="14" t="s">
        <v>44</v>
      </c>
      <c r="G4" s="14" t="s">
        <v>44</v>
      </c>
      <c r="H4" s="14" t="s">
        <v>44</v>
      </c>
      <c r="I4" s="14" t="s">
        <v>44</v>
      </c>
    </row>
    <row r="5" spans="1:9" ht="15" customHeight="1">
      <c r="A5" s="8">
        <v>2</v>
      </c>
      <c r="B5" s="8" t="s">
        <v>10</v>
      </c>
      <c r="C5" s="9">
        <v>2440.2272487711998</v>
      </c>
      <c r="D5" s="10">
        <f>C5/$C$13</f>
        <v>0.34514020091016528</v>
      </c>
      <c r="E5" s="9">
        <v>107699</v>
      </c>
      <c r="F5" s="9">
        <v>62733</v>
      </c>
      <c r="G5" s="9">
        <f t="shared" ref="G5:G11" si="0">(C5*10000)/E5</f>
        <v>226.57845001078934</v>
      </c>
      <c r="H5" s="9">
        <f t="shared" ref="H5:H11" si="1">(C5*10000)/F5</f>
        <v>388.9862191782953</v>
      </c>
      <c r="I5" s="9">
        <f t="shared" ref="I5:I11" si="2">(C5*10000)/(E5+F5)</f>
        <v>143.17893639523095</v>
      </c>
    </row>
    <row r="6" spans="1:9" ht="15" customHeight="1">
      <c r="A6" s="8">
        <v>3</v>
      </c>
      <c r="B6" s="8" t="s">
        <v>11</v>
      </c>
      <c r="C6" s="9">
        <v>3773.2214381328004</v>
      </c>
      <c r="D6" s="10">
        <f>C6/$C$13</f>
        <v>0.53367587215144763</v>
      </c>
      <c r="E6" s="9">
        <v>138513</v>
      </c>
      <c r="F6" s="9">
        <v>45345</v>
      </c>
      <c r="G6" s="9">
        <f t="shared" si="0"/>
        <v>272.40919178220093</v>
      </c>
      <c r="H6" s="9">
        <f t="shared" si="1"/>
        <v>832.1141113976845</v>
      </c>
      <c r="I6" s="9">
        <f t="shared" si="2"/>
        <v>205.22476248696276</v>
      </c>
    </row>
    <row r="7" spans="1:9" ht="15" customHeight="1">
      <c r="A7" s="8">
        <v>4</v>
      </c>
      <c r="B7" s="8" t="s">
        <v>12</v>
      </c>
      <c r="C7" s="13" t="s">
        <v>44</v>
      </c>
      <c r="D7" s="13" t="s">
        <v>44</v>
      </c>
      <c r="E7" s="13" t="s">
        <v>44</v>
      </c>
      <c r="F7" s="13" t="s">
        <v>44</v>
      </c>
      <c r="G7" s="13" t="s">
        <v>44</v>
      </c>
      <c r="H7" s="13" t="s">
        <v>44</v>
      </c>
      <c r="I7" s="13" t="s">
        <v>44</v>
      </c>
    </row>
    <row r="8" spans="1:9" ht="15" customHeight="1">
      <c r="A8" s="8">
        <v>5</v>
      </c>
      <c r="B8" s="8" t="s">
        <v>13</v>
      </c>
      <c r="C8" s="13" t="s">
        <v>44</v>
      </c>
      <c r="D8" s="13" t="s">
        <v>44</v>
      </c>
      <c r="E8" s="13" t="s">
        <v>44</v>
      </c>
      <c r="F8" s="13" t="s">
        <v>44</v>
      </c>
      <c r="G8" s="13" t="s">
        <v>44</v>
      </c>
      <c r="H8" s="13" t="s">
        <v>44</v>
      </c>
      <c r="I8" s="13" t="s">
        <v>44</v>
      </c>
    </row>
    <row r="9" spans="1:9" ht="15" customHeight="1">
      <c r="A9" s="8">
        <v>6</v>
      </c>
      <c r="B9" s="8" t="s">
        <v>14</v>
      </c>
      <c r="C9" s="13" t="s">
        <v>44</v>
      </c>
      <c r="D9" s="13" t="s">
        <v>44</v>
      </c>
      <c r="E9" s="13" t="s">
        <v>44</v>
      </c>
      <c r="F9" s="13" t="s">
        <v>44</v>
      </c>
      <c r="G9" s="13" t="s">
        <v>44</v>
      </c>
      <c r="H9" s="13" t="s">
        <v>44</v>
      </c>
      <c r="I9" s="13" t="s">
        <v>44</v>
      </c>
    </row>
    <row r="10" spans="1:9" ht="15" customHeight="1">
      <c r="A10" s="8">
        <v>7</v>
      </c>
      <c r="B10" s="8" t="s">
        <v>15</v>
      </c>
      <c r="C10" s="9">
        <v>665.82524293930203</v>
      </c>
      <c r="D10" s="10">
        <f>C10/$C$13</f>
        <v>9.4172810435933729E-2</v>
      </c>
      <c r="E10" s="9">
        <v>15943</v>
      </c>
      <c r="F10" s="9">
        <v>4298</v>
      </c>
      <c r="G10" s="9">
        <f t="shared" si="0"/>
        <v>417.62857864849906</v>
      </c>
      <c r="H10" s="9">
        <f t="shared" si="1"/>
        <v>1549.1513330369987</v>
      </c>
      <c r="I10" s="9">
        <f t="shared" si="2"/>
        <v>328.94878856741371</v>
      </c>
    </row>
    <row r="11" spans="1:9" ht="15" customHeight="1">
      <c r="A11" s="8">
        <v>8</v>
      </c>
      <c r="B11" s="8" t="s">
        <v>16</v>
      </c>
      <c r="C11" s="9">
        <v>190.97532636071099</v>
      </c>
      <c r="D11" s="10">
        <f>C11/$C$13</f>
        <v>2.7011116502453386E-2</v>
      </c>
      <c r="E11" s="9">
        <v>4252</v>
      </c>
      <c r="F11" s="9">
        <v>971</v>
      </c>
      <c r="G11" s="9">
        <f t="shared" si="0"/>
        <v>449.1423479790945</v>
      </c>
      <c r="H11" s="9">
        <f t="shared" si="1"/>
        <v>1966.7901787920803</v>
      </c>
      <c r="I11" s="9">
        <f t="shared" si="2"/>
        <v>365.64297599217116</v>
      </c>
    </row>
    <row r="12" spans="1:9" ht="15" customHeight="1">
      <c r="A12" s="8">
        <v>9</v>
      </c>
      <c r="B12" s="8" t="s">
        <v>17</v>
      </c>
      <c r="C12" s="13" t="s">
        <v>44</v>
      </c>
      <c r="D12" s="13" t="s">
        <v>44</v>
      </c>
      <c r="E12" s="13" t="s">
        <v>44</v>
      </c>
      <c r="F12" s="13" t="s">
        <v>44</v>
      </c>
      <c r="G12" s="13" t="s">
        <v>44</v>
      </c>
      <c r="H12" s="13" t="s">
        <v>44</v>
      </c>
      <c r="I12" s="13" t="s">
        <v>44</v>
      </c>
    </row>
    <row r="13" spans="1:9" ht="15" customHeight="1">
      <c r="A13" s="72"/>
      <c r="B13" s="72"/>
      <c r="C13" s="11">
        <f>SUM(C4:C12)</f>
        <v>7070.2492562040134</v>
      </c>
      <c r="D13" s="12"/>
      <c r="E13" s="11">
        <f>SUM(E4:E12)</f>
        <v>266407</v>
      </c>
      <c r="F13" s="11">
        <f>SUM(F4:F12)</f>
        <v>113347</v>
      </c>
      <c r="G13" s="11">
        <f>(C13*10000)/E13</f>
        <v>265.39277332067149</v>
      </c>
      <c r="H13" s="11">
        <f>(C13*10000)/F13</f>
        <v>623.77030324613918</v>
      </c>
      <c r="I13" s="11">
        <f>(C13*10000)/(E13+F13)</f>
        <v>186.17971782269609</v>
      </c>
    </row>
    <row r="14" spans="1:9" ht="15" customHeight="1">
      <c r="A14" s="48" t="s">
        <v>24</v>
      </c>
      <c r="B14" s="3"/>
      <c r="C14" s="3"/>
      <c r="D14" s="3"/>
      <c r="E14" s="3"/>
      <c r="F14" s="3"/>
      <c r="G14" s="3"/>
      <c r="H14" s="3"/>
      <c r="I14" s="4"/>
    </row>
  </sheetData>
  <mergeCells count="1">
    <mergeCell ref="A13:B13"/>
  </mergeCells>
  <printOptions horizontalCentered="1" verticalCentered="1"/>
  <pageMargins left="0.7" right="0.7" top="0.78740157499999996" bottom="0.78740157499999996" header="0.3" footer="0.3"/>
  <pageSetup paperSize="9" scale="69" orientation="landscape" r:id="rId1"/>
  <drawing r:id="rId2"/>
</worksheet>
</file>

<file path=xl/worksheets/sheet5.xml><?xml version="1.0" encoding="utf-8"?>
<worksheet xmlns="http://schemas.openxmlformats.org/spreadsheetml/2006/main" xmlns:r="http://schemas.openxmlformats.org/officeDocument/2006/relationships">
  <sheetPr>
    <pageSetUpPr fitToPage="1"/>
  </sheetPr>
  <dimension ref="A1:J14"/>
  <sheetViews>
    <sheetView workbookViewId="0">
      <selection activeCell="J1" sqref="J1"/>
    </sheetView>
  </sheetViews>
  <sheetFormatPr baseColWidth="10" defaultRowHeight="12.75"/>
  <cols>
    <col min="1" max="1" width="10.7109375" style="1" customWidth="1"/>
    <col min="2" max="2" width="44.7109375" style="1" customWidth="1"/>
    <col min="3" max="4" width="26.7109375" style="1" customWidth="1"/>
    <col min="5" max="10" width="17.7109375" style="1" customWidth="1"/>
    <col min="11" max="16384" width="11.42578125" style="1"/>
  </cols>
  <sheetData>
    <row r="1" spans="1:10" ht="18.75">
      <c r="A1" s="49" t="s">
        <v>68</v>
      </c>
      <c r="J1" s="63" t="s">
        <v>130</v>
      </c>
    </row>
    <row r="3" spans="1:10" ht="50.1" customHeight="1">
      <c r="A3" s="2" t="s">
        <v>18</v>
      </c>
      <c r="B3" s="2" t="s">
        <v>19</v>
      </c>
      <c r="C3" s="2" t="s">
        <v>72</v>
      </c>
      <c r="D3" s="2" t="s">
        <v>73</v>
      </c>
      <c r="E3" s="2" t="s">
        <v>27</v>
      </c>
      <c r="F3" s="2" t="s">
        <v>74</v>
      </c>
      <c r="G3" s="2" t="s">
        <v>28</v>
      </c>
      <c r="H3" s="2" t="s">
        <v>29</v>
      </c>
      <c r="I3" s="2" t="s">
        <v>75</v>
      </c>
      <c r="J3" s="2" t="s">
        <v>30</v>
      </c>
    </row>
    <row r="4" spans="1:10" ht="15" customHeight="1">
      <c r="A4" s="5">
        <v>11</v>
      </c>
      <c r="B4" s="5" t="s">
        <v>0</v>
      </c>
      <c r="C4" s="15">
        <v>202.06042242625801</v>
      </c>
      <c r="D4" s="15">
        <v>400.05978340738898</v>
      </c>
      <c r="E4" s="15">
        <v>2816.5573600926609</v>
      </c>
      <c r="F4" s="15">
        <v>197.99936098113096</v>
      </c>
      <c r="G4" s="15">
        <v>202.06042242625801</v>
      </c>
      <c r="H4" s="16">
        <f>E4/SUM($E4:$G4)</f>
        <v>0.87562716805890128</v>
      </c>
      <c r="I4" s="16">
        <f t="shared" ref="I4:J4" si="0">F4/SUM($E4:$G4)</f>
        <v>6.1555153177379661E-2</v>
      </c>
      <c r="J4" s="16">
        <f t="shared" si="0"/>
        <v>6.2817678763719145E-2</v>
      </c>
    </row>
    <row r="5" spans="1:10" ht="15" customHeight="1">
      <c r="A5" s="8">
        <v>12</v>
      </c>
      <c r="B5" s="8" t="s">
        <v>1</v>
      </c>
      <c r="C5" s="17">
        <v>266.98927922823202</v>
      </c>
      <c r="D5" s="17">
        <v>363.34019968013104</v>
      </c>
      <c r="E5" s="17">
        <v>841.74291617703898</v>
      </c>
      <c r="F5" s="17">
        <v>96.350920451899015</v>
      </c>
      <c r="G5" s="17">
        <v>266.98927922823202</v>
      </c>
      <c r="H5" s="18">
        <f t="shared" ref="H5:H13" si="1">E5/SUM($E5:$G5)</f>
        <v>0.698493659981545</v>
      </c>
      <c r="I5" s="18">
        <f t="shared" ref="I5:I13" si="2">F5/SUM($E5:$G5)</f>
        <v>7.9953755209129326E-2</v>
      </c>
      <c r="J5" s="18">
        <f t="shared" ref="J5:J13" si="3">G5/SUM($E5:$G5)</f>
        <v>0.2215525848093256</v>
      </c>
    </row>
    <row r="6" spans="1:10" ht="15" customHeight="1">
      <c r="A6" s="8">
        <v>13</v>
      </c>
      <c r="B6" s="8" t="s">
        <v>2</v>
      </c>
      <c r="C6" s="17">
        <v>53.830168324481001</v>
      </c>
      <c r="D6" s="17">
        <v>110.09156465326699</v>
      </c>
      <c r="E6" s="17">
        <v>844.16764686484998</v>
      </c>
      <c r="F6" s="17">
        <v>56.261396328785985</v>
      </c>
      <c r="G6" s="17">
        <v>53.830168324481001</v>
      </c>
      <c r="H6" s="18">
        <f t="shared" si="1"/>
        <v>0.88463138387930895</v>
      </c>
      <c r="I6" s="18">
        <f t="shared" si="2"/>
        <v>5.8958190447311022E-2</v>
      </c>
      <c r="J6" s="18">
        <f t="shared" si="3"/>
        <v>5.6410425673380067E-2</v>
      </c>
    </row>
    <row r="7" spans="1:10" ht="15" customHeight="1">
      <c r="A7" s="8">
        <v>14</v>
      </c>
      <c r="B7" s="8" t="s">
        <v>3</v>
      </c>
      <c r="C7" s="17">
        <v>8.9465700594882698</v>
      </c>
      <c r="D7" s="17">
        <v>26.678197566258099</v>
      </c>
      <c r="E7" s="17">
        <v>531.44476201083694</v>
      </c>
      <c r="F7" s="17">
        <v>17.731627506769829</v>
      </c>
      <c r="G7" s="17">
        <v>8.9465700594882698</v>
      </c>
      <c r="H7" s="18">
        <f t="shared" si="1"/>
        <v>0.95220014316115398</v>
      </c>
      <c r="I7" s="18">
        <f t="shared" si="2"/>
        <v>3.1770109440051639E-2</v>
      </c>
      <c r="J7" s="18">
        <f t="shared" si="3"/>
        <v>1.6029747398794217E-2</v>
      </c>
    </row>
    <row r="8" spans="1:10" ht="15" customHeight="1">
      <c r="A8" s="8">
        <v>15</v>
      </c>
      <c r="B8" s="8" t="s">
        <v>4</v>
      </c>
      <c r="C8" s="13" t="s">
        <v>44</v>
      </c>
      <c r="D8" s="13" t="s">
        <v>44</v>
      </c>
      <c r="E8" s="17">
        <v>1050.59985030693</v>
      </c>
      <c r="F8" s="13" t="s">
        <v>44</v>
      </c>
      <c r="G8" s="13" t="s">
        <v>44</v>
      </c>
      <c r="H8" s="13" t="s">
        <v>44</v>
      </c>
      <c r="I8" s="13" t="s">
        <v>44</v>
      </c>
      <c r="J8" s="13" t="s">
        <v>44</v>
      </c>
    </row>
    <row r="9" spans="1:10" ht="15" customHeight="1">
      <c r="A9" s="8">
        <v>16</v>
      </c>
      <c r="B9" s="8" t="s">
        <v>5</v>
      </c>
      <c r="C9" s="13" t="s">
        <v>44</v>
      </c>
      <c r="D9" s="13" t="s">
        <v>44</v>
      </c>
      <c r="E9" s="17">
        <v>0.96611299999941003</v>
      </c>
      <c r="F9" s="13" t="s">
        <v>44</v>
      </c>
      <c r="G9" s="13" t="s">
        <v>44</v>
      </c>
      <c r="H9" s="13" t="s">
        <v>44</v>
      </c>
      <c r="I9" s="13" t="s">
        <v>44</v>
      </c>
      <c r="J9" s="13" t="s">
        <v>44</v>
      </c>
    </row>
    <row r="10" spans="1:10" ht="15" customHeight="1">
      <c r="A10" s="8">
        <v>17</v>
      </c>
      <c r="B10" s="8" t="s">
        <v>6</v>
      </c>
      <c r="C10" s="13" t="s">
        <v>44</v>
      </c>
      <c r="D10" s="13" t="s">
        <v>44</v>
      </c>
      <c r="E10" s="17">
        <v>19.9076350658545</v>
      </c>
      <c r="F10" s="13" t="s">
        <v>44</v>
      </c>
      <c r="G10" s="13" t="s">
        <v>44</v>
      </c>
      <c r="H10" s="13" t="s">
        <v>44</v>
      </c>
      <c r="I10" s="13" t="s">
        <v>44</v>
      </c>
      <c r="J10" s="13" t="s">
        <v>44</v>
      </c>
    </row>
    <row r="11" spans="1:10" ht="15" customHeight="1">
      <c r="A11" s="8">
        <v>18</v>
      </c>
      <c r="B11" s="8" t="s">
        <v>7</v>
      </c>
      <c r="C11" s="13" t="s">
        <v>44</v>
      </c>
      <c r="D11" s="13" t="s">
        <v>44</v>
      </c>
      <c r="E11" s="13" t="s">
        <v>44</v>
      </c>
      <c r="F11" s="13" t="s">
        <v>44</v>
      </c>
      <c r="G11" s="13" t="s">
        <v>44</v>
      </c>
      <c r="H11" s="13" t="s">
        <v>44</v>
      </c>
      <c r="I11" s="13" t="s">
        <v>44</v>
      </c>
      <c r="J11" s="13" t="s">
        <v>44</v>
      </c>
    </row>
    <row r="12" spans="1:10" ht="15" customHeight="1">
      <c r="A12" s="8">
        <v>19</v>
      </c>
      <c r="B12" s="8" t="s">
        <v>8</v>
      </c>
      <c r="C12" s="13" t="s">
        <v>44</v>
      </c>
      <c r="D12" s="13" t="s">
        <v>44</v>
      </c>
      <c r="E12" s="17">
        <v>64.693227378807407</v>
      </c>
      <c r="F12" s="13" t="s">
        <v>44</v>
      </c>
      <c r="G12" s="13" t="s">
        <v>44</v>
      </c>
      <c r="H12" s="13" t="s">
        <v>44</v>
      </c>
      <c r="I12" s="13" t="s">
        <v>44</v>
      </c>
      <c r="J12" s="13" t="s">
        <v>44</v>
      </c>
    </row>
    <row r="13" spans="1:10" ht="15" customHeight="1">
      <c r="A13" s="72"/>
      <c r="B13" s="72"/>
      <c r="C13" s="11">
        <f>SUM(C4:C12)</f>
        <v>531.82644003845928</v>
      </c>
      <c r="D13" s="11">
        <f t="shared" ref="D13:G13" si="4">SUM(D4:D12)</f>
        <v>900.1697453070451</v>
      </c>
      <c r="E13" s="11">
        <f t="shared" si="4"/>
        <v>6170.0795108969778</v>
      </c>
      <c r="F13" s="11">
        <f t="shared" si="4"/>
        <v>368.34330526858577</v>
      </c>
      <c r="G13" s="11">
        <f t="shared" si="4"/>
        <v>531.82644003845928</v>
      </c>
      <c r="H13" s="19">
        <f t="shared" si="1"/>
        <v>0.87268203528791266</v>
      </c>
      <c r="I13" s="19">
        <f t="shared" si="2"/>
        <v>5.2097640680117574E-2</v>
      </c>
      <c r="J13" s="19">
        <f t="shared" si="3"/>
        <v>7.5220324031969682E-2</v>
      </c>
    </row>
    <row r="14" spans="1:10" ht="15" customHeight="1">
      <c r="A14" s="48" t="s">
        <v>24</v>
      </c>
      <c r="B14" s="3"/>
      <c r="C14" s="3"/>
      <c r="D14" s="3"/>
      <c r="E14" s="3"/>
      <c r="F14" s="3"/>
      <c r="G14" s="3"/>
      <c r="H14" s="3"/>
      <c r="I14" s="3"/>
      <c r="J14" s="4"/>
    </row>
  </sheetData>
  <mergeCells count="1">
    <mergeCell ref="A13:B13"/>
  </mergeCells>
  <printOptions horizontalCentered="1" verticalCentered="1"/>
  <pageMargins left="0.7" right="0.7" top="0.78740157499999996" bottom="0.78740157499999996" header="0.3" footer="0.3"/>
  <pageSetup paperSize="9" scale="62" orientation="landscape" r:id="rId1"/>
  <drawing r:id="rId2"/>
</worksheet>
</file>

<file path=xl/worksheets/sheet6.xml><?xml version="1.0" encoding="utf-8"?>
<worksheet xmlns="http://schemas.openxmlformats.org/spreadsheetml/2006/main" xmlns:r="http://schemas.openxmlformats.org/officeDocument/2006/relationships">
  <sheetPr>
    <pageSetUpPr fitToPage="1"/>
  </sheetPr>
  <dimension ref="A1:J14"/>
  <sheetViews>
    <sheetView workbookViewId="0">
      <selection activeCell="J1" sqref="J1"/>
    </sheetView>
  </sheetViews>
  <sheetFormatPr baseColWidth="10" defaultRowHeight="12.75"/>
  <cols>
    <col min="1" max="1" width="10.7109375" style="1" customWidth="1"/>
    <col min="2" max="2" width="44.7109375" style="1" customWidth="1"/>
    <col min="3" max="4" width="26.7109375" style="1" customWidth="1"/>
    <col min="5" max="10" width="17.7109375" style="1" customWidth="1"/>
    <col min="11" max="16384" width="11.42578125" style="1"/>
  </cols>
  <sheetData>
    <row r="1" spans="1:10" ht="18.75">
      <c r="A1" s="49" t="s">
        <v>69</v>
      </c>
      <c r="J1" s="63" t="s">
        <v>130</v>
      </c>
    </row>
    <row r="3" spans="1:10" ht="50.1" customHeight="1">
      <c r="A3" s="2" t="s">
        <v>25</v>
      </c>
      <c r="B3" s="2" t="s">
        <v>26</v>
      </c>
      <c r="C3" s="2" t="s">
        <v>72</v>
      </c>
      <c r="D3" s="2" t="s">
        <v>73</v>
      </c>
      <c r="E3" s="2" t="s">
        <v>27</v>
      </c>
      <c r="F3" s="2" t="s">
        <v>74</v>
      </c>
      <c r="G3" s="2" t="s">
        <v>28</v>
      </c>
      <c r="H3" s="2" t="s">
        <v>29</v>
      </c>
      <c r="I3" s="2" t="s">
        <v>75</v>
      </c>
      <c r="J3" s="2" t="s">
        <v>30</v>
      </c>
    </row>
    <row r="4" spans="1:10" ht="15" customHeight="1">
      <c r="A4" s="5">
        <v>1</v>
      </c>
      <c r="B4" s="5" t="s">
        <v>9</v>
      </c>
      <c r="C4" s="14" t="s">
        <v>44</v>
      </c>
      <c r="D4" s="14" t="s">
        <v>44</v>
      </c>
      <c r="E4" s="14" t="s">
        <v>44</v>
      </c>
      <c r="F4" s="14" t="s">
        <v>44</v>
      </c>
      <c r="G4" s="14" t="s">
        <v>44</v>
      </c>
      <c r="H4" s="14" t="s">
        <v>44</v>
      </c>
      <c r="I4" s="14" t="s">
        <v>44</v>
      </c>
      <c r="J4" s="14" t="s">
        <v>44</v>
      </c>
    </row>
    <row r="5" spans="1:10" ht="15" customHeight="1">
      <c r="A5" s="8">
        <v>2</v>
      </c>
      <c r="B5" s="8" t="s">
        <v>10</v>
      </c>
      <c r="C5" s="17">
        <v>140.27595588782299</v>
      </c>
      <c r="D5" s="17">
        <v>248.37912407428902</v>
      </c>
      <c r="E5" s="17">
        <v>2191.8481246969109</v>
      </c>
      <c r="F5" s="17">
        <v>108.10316818646604</v>
      </c>
      <c r="G5" s="17">
        <v>140.27595588782299</v>
      </c>
      <c r="H5" s="18">
        <f t="shared" ref="H5:H13" si="0">E5/SUM($E5:$G5)</f>
        <v>0.89821475676113249</v>
      </c>
      <c r="I5" s="18">
        <f t="shared" ref="I5:I13" si="1">F5/SUM($E5:$G5)</f>
        <v>4.4300451214493421E-2</v>
      </c>
      <c r="J5" s="18">
        <f t="shared" ref="J5:J13" si="2">G5/SUM($E5:$G5)</f>
        <v>5.7484792024374086E-2</v>
      </c>
    </row>
    <row r="6" spans="1:10" ht="15" customHeight="1">
      <c r="A6" s="8">
        <v>3</v>
      </c>
      <c r="B6" s="8" t="s">
        <v>11</v>
      </c>
      <c r="C6" s="17">
        <v>309.25636384601</v>
      </c>
      <c r="D6" s="17">
        <v>512.39952250745296</v>
      </c>
      <c r="E6" s="17">
        <v>3260.8219156253472</v>
      </c>
      <c r="F6" s="17">
        <v>203.14315866144295</v>
      </c>
      <c r="G6" s="17">
        <v>309.25636384601</v>
      </c>
      <c r="H6" s="18">
        <f t="shared" si="0"/>
        <v>0.86420104653041063</v>
      </c>
      <c r="I6" s="18">
        <f t="shared" si="1"/>
        <v>5.3838122673756851E-2</v>
      </c>
      <c r="J6" s="18">
        <f t="shared" si="2"/>
        <v>8.196083079583244E-2</v>
      </c>
    </row>
    <row r="7" spans="1:10" ht="15" customHeight="1">
      <c r="A7" s="8">
        <v>4</v>
      </c>
      <c r="B7" s="8" t="s">
        <v>12</v>
      </c>
      <c r="C7" s="13" t="s">
        <v>44</v>
      </c>
      <c r="D7" s="13" t="s">
        <v>44</v>
      </c>
      <c r="E7" s="13" t="s">
        <v>44</v>
      </c>
      <c r="F7" s="13" t="s">
        <v>44</v>
      </c>
      <c r="G7" s="13" t="s">
        <v>44</v>
      </c>
      <c r="H7" s="13" t="s">
        <v>44</v>
      </c>
      <c r="I7" s="13" t="s">
        <v>44</v>
      </c>
      <c r="J7" s="13" t="s">
        <v>44</v>
      </c>
    </row>
    <row r="8" spans="1:10" ht="15" customHeight="1">
      <c r="A8" s="8">
        <v>5</v>
      </c>
      <c r="B8" s="8" t="s">
        <v>13</v>
      </c>
      <c r="C8" s="13" t="s">
        <v>44</v>
      </c>
      <c r="D8" s="13" t="s">
        <v>44</v>
      </c>
      <c r="E8" s="13" t="s">
        <v>44</v>
      </c>
      <c r="F8" s="13" t="s">
        <v>44</v>
      </c>
      <c r="G8" s="13" t="s">
        <v>44</v>
      </c>
      <c r="H8" s="13" t="s">
        <v>44</v>
      </c>
      <c r="I8" s="13" t="s">
        <v>44</v>
      </c>
      <c r="J8" s="13" t="s">
        <v>44</v>
      </c>
    </row>
    <row r="9" spans="1:10" ht="15" customHeight="1">
      <c r="A9" s="8">
        <v>6</v>
      </c>
      <c r="B9" s="8" t="s">
        <v>14</v>
      </c>
      <c r="C9" s="13" t="s">
        <v>44</v>
      </c>
      <c r="D9" s="13" t="s">
        <v>44</v>
      </c>
      <c r="E9" s="13" t="s">
        <v>44</v>
      </c>
      <c r="F9" s="13" t="s">
        <v>44</v>
      </c>
      <c r="G9" s="13" t="s">
        <v>44</v>
      </c>
      <c r="H9" s="13" t="s">
        <v>44</v>
      </c>
      <c r="I9" s="13" t="s">
        <v>44</v>
      </c>
      <c r="J9" s="13" t="s">
        <v>44</v>
      </c>
    </row>
    <row r="10" spans="1:10" ht="15" customHeight="1">
      <c r="A10" s="8">
        <v>7</v>
      </c>
      <c r="B10" s="8" t="s">
        <v>15</v>
      </c>
      <c r="C10" s="17">
        <v>63.838565347739902</v>
      </c>
      <c r="D10" s="17">
        <v>108.941590257139</v>
      </c>
      <c r="E10" s="17">
        <v>556.88365268216307</v>
      </c>
      <c r="F10" s="17">
        <v>45.103024909399096</v>
      </c>
      <c r="G10" s="17">
        <v>63.838565347739902</v>
      </c>
      <c r="H10" s="18">
        <f t="shared" si="0"/>
        <v>0.83638110538402899</v>
      </c>
      <c r="I10" s="18">
        <f t="shared" si="1"/>
        <v>6.7740034472545188E-2</v>
      </c>
      <c r="J10" s="18">
        <f t="shared" si="2"/>
        <v>9.5878860143425879E-2</v>
      </c>
    </row>
    <row r="11" spans="1:10" ht="15" customHeight="1">
      <c r="A11" s="8">
        <v>8</v>
      </c>
      <c r="B11" s="8" t="s">
        <v>16</v>
      </c>
      <c r="C11" s="17">
        <v>18.4555549568849</v>
      </c>
      <c r="D11" s="17">
        <v>30.449508468164101</v>
      </c>
      <c r="E11" s="17">
        <v>160.52581789254688</v>
      </c>
      <c r="F11" s="17">
        <v>11.993953511279202</v>
      </c>
      <c r="G11" s="17">
        <v>18.4555549568849</v>
      </c>
      <c r="H11" s="18">
        <f t="shared" si="0"/>
        <v>0.84055789274761294</v>
      </c>
      <c r="I11" s="18">
        <f t="shared" si="1"/>
        <v>6.2803681186674468E-2</v>
      </c>
      <c r="J11" s="18">
        <f t="shared" si="2"/>
        <v>9.6638426065712574E-2</v>
      </c>
    </row>
    <row r="12" spans="1:10" ht="15" customHeight="1">
      <c r="A12" s="8">
        <v>9</v>
      </c>
      <c r="B12" s="8" t="s">
        <v>17</v>
      </c>
      <c r="C12" s="13" t="s">
        <v>44</v>
      </c>
      <c r="D12" s="13" t="s">
        <v>44</v>
      </c>
      <c r="E12" s="13" t="s">
        <v>44</v>
      </c>
      <c r="F12" s="13" t="s">
        <v>44</v>
      </c>
      <c r="G12" s="13" t="s">
        <v>44</v>
      </c>
      <c r="H12" s="13" t="s">
        <v>44</v>
      </c>
      <c r="I12" s="13" t="s">
        <v>44</v>
      </c>
      <c r="J12" s="13" t="s">
        <v>44</v>
      </c>
    </row>
    <row r="13" spans="1:10" ht="15" customHeight="1">
      <c r="A13" s="72"/>
      <c r="B13" s="72"/>
      <c r="C13" s="11">
        <f>SUM(C4:C12)</f>
        <v>531.8264400384578</v>
      </c>
      <c r="D13" s="11">
        <f t="shared" ref="D13:G13" si="3">SUM(D4:D12)</f>
        <v>900.1697453070451</v>
      </c>
      <c r="E13" s="11">
        <f t="shared" si="3"/>
        <v>6170.0795108969687</v>
      </c>
      <c r="F13" s="11">
        <f t="shared" si="3"/>
        <v>368.3433052685873</v>
      </c>
      <c r="G13" s="11">
        <f t="shared" si="3"/>
        <v>531.8264400384578</v>
      </c>
      <c r="H13" s="19">
        <f t="shared" si="0"/>
        <v>0.87268203528791266</v>
      </c>
      <c r="I13" s="19">
        <f t="shared" si="1"/>
        <v>5.2097640680117865E-2</v>
      </c>
      <c r="J13" s="19">
        <f t="shared" si="2"/>
        <v>7.5220324031969585E-2</v>
      </c>
    </row>
    <row r="14" spans="1:10" ht="15" customHeight="1">
      <c r="A14" s="48" t="s">
        <v>24</v>
      </c>
      <c r="B14" s="3"/>
      <c r="C14" s="3"/>
      <c r="D14" s="3"/>
      <c r="E14" s="3"/>
      <c r="F14" s="3"/>
      <c r="G14" s="3"/>
      <c r="H14" s="3"/>
      <c r="I14" s="3"/>
      <c r="J14" s="4"/>
    </row>
  </sheetData>
  <mergeCells count="1">
    <mergeCell ref="A13:B13"/>
  </mergeCells>
  <printOptions horizontalCentered="1" verticalCentered="1"/>
  <pageMargins left="0.7" right="0.7" top="0.78740157499999996" bottom="0.78740157499999996" header="0.3" footer="0.3"/>
  <pageSetup paperSize="9" scale="62" orientation="landscape" r:id="rId1"/>
  <drawing r:id="rId2"/>
</worksheet>
</file>

<file path=xl/worksheets/sheet7.xml><?xml version="1.0" encoding="utf-8"?>
<worksheet xmlns="http://schemas.openxmlformats.org/spreadsheetml/2006/main" xmlns:r="http://schemas.openxmlformats.org/officeDocument/2006/relationships">
  <sheetPr>
    <pageSetUpPr fitToPage="1"/>
  </sheetPr>
  <dimension ref="A1:L14"/>
  <sheetViews>
    <sheetView workbookViewId="0">
      <selection activeCell="J28" sqref="J28"/>
    </sheetView>
  </sheetViews>
  <sheetFormatPr baseColWidth="10" defaultRowHeight="12.75"/>
  <cols>
    <col min="1" max="1" width="10.7109375" style="1" customWidth="1"/>
    <col min="2" max="2" width="44.7109375" style="1" customWidth="1"/>
    <col min="3" max="12" width="17.7109375" style="1" customWidth="1"/>
    <col min="13" max="16384" width="11.42578125" style="1"/>
  </cols>
  <sheetData>
    <row r="1" spans="1:12" ht="18.75">
      <c r="A1" s="49" t="s">
        <v>70</v>
      </c>
      <c r="L1" s="63" t="s">
        <v>130</v>
      </c>
    </row>
    <row r="3" spans="1:12" ht="50.1" customHeight="1">
      <c r="A3" s="2" t="s">
        <v>18</v>
      </c>
      <c r="B3" s="2" t="s">
        <v>19</v>
      </c>
      <c r="C3" s="2" t="s">
        <v>31</v>
      </c>
      <c r="D3" s="2" t="s">
        <v>32</v>
      </c>
      <c r="E3" s="2" t="s">
        <v>135</v>
      </c>
      <c r="F3" s="2" t="s">
        <v>133</v>
      </c>
      <c r="G3" s="2" t="s">
        <v>33</v>
      </c>
      <c r="H3" s="2" t="s">
        <v>34</v>
      </c>
      <c r="I3" s="2" t="s">
        <v>35</v>
      </c>
      <c r="J3" s="2" t="s">
        <v>136</v>
      </c>
      <c r="K3" s="2" t="s">
        <v>134</v>
      </c>
      <c r="L3" s="2" t="s">
        <v>36</v>
      </c>
    </row>
    <row r="4" spans="1:12" ht="15" customHeight="1">
      <c r="A4" s="20">
        <v>11</v>
      </c>
      <c r="B4" s="20" t="s">
        <v>0</v>
      </c>
      <c r="C4" s="21">
        <v>94.891540688119008</v>
      </c>
      <c r="D4" s="21">
        <v>641.42547922913604</v>
      </c>
      <c r="E4" s="15">
        <v>927.86600198330689</v>
      </c>
      <c r="F4" s="15">
        <v>1049.1630835660501</v>
      </c>
      <c r="G4" s="15">
        <v>503.27104697767601</v>
      </c>
      <c r="H4" s="16">
        <v>2.9500414936235567E-2</v>
      </c>
      <c r="I4" s="16">
        <v>0.19940995425635924</v>
      </c>
      <c r="J4" s="16">
        <v>0.28846019218613783</v>
      </c>
      <c r="K4" s="16">
        <v>0.32616970992920225</v>
      </c>
      <c r="L4" s="16">
        <v>0.15645972869206498</v>
      </c>
    </row>
    <row r="5" spans="1:12" ht="15" customHeight="1">
      <c r="A5" s="22">
        <v>12</v>
      </c>
      <c r="B5" s="22" t="s">
        <v>1</v>
      </c>
      <c r="C5" s="23">
        <v>23.353051184794399</v>
      </c>
      <c r="D5" s="23">
        <v>219.81840682087</v>
      </c>
      <c r="E5" s="17">
        <v>383.69723096187801</v>
      </c>
      <c r="F5" s="17">
        <v>393.715079506226</v>
      </c>
      <c r="G5" s="17">
        <v>184.49934669119398</v>
      </c>
      <c r="H5" s="18">
        <v>1.9378788807938467E-2</v>
      </c>
      <c r="I5" s="18">
        <v>0.18240933264655301</v>
      </c>
      <c r="J5" s="18">
        <v>0.31839897691152541</v>
      </c>
      <c r="K5" s="18">
        <v>0.32671197077749348</v>
      </c>
      <c r="L5" s="18">
        <v>0.15310093085648957</v>
      </c>
    </row>
    <row r="6" spans="1:12" ht="15" customHeight="1">
      <c r="A6" s="22">
        <v>13</v>
      </c>
      <c r="B6" s="22" t="s">
        <v>2</v>
      </c>
      <c r="C6" s="23">
        <v>69.103645354894198</v>
      </c>
      <c r="D6" s="23">
        <v>195.11966279344301</v>
      </c>
      <c r="E6" s="17">
        <v>255.68823283505998</v>
      </c>
      <c r="F6" s="17">
        <v>342.07809389523703</v>
      </c>
      <c r="G6" s="17">
        <v>92.269577717089589</v>
      </c>
      <c r="H6" s="18">
        <v>7.2416010705227823E-2</v>
      </c>
      <c r="I6" s="18">
        <v>0.20447239095831118</v>
      </c>
      <c r="J6" s="18">
        <v>0.26794421207582669</v>
      </c>
      <c r="K6" s="18">
        <v>0.3584750237461527</v>
      </c>
      <c r="L6" s="18">
        <v>9.6692362514481711E-2</v>
      </c>
    </row>
    <row r="7" spans="1:12" ht="15" customHeight="1">
      <c r="A7" s="22">
        <v>14</v>
      </c>
      <c r="B7" s="22" t="s">
        <v>3</v>
      </c>
      <c r="C7" s="23">
        <v>64.491060435202911</v>
      </c>
      <c r="D7" s="23">
        <v>63.469998195791305</v>
      </c>
      <c r="E7" s="17">
        <v>120.69328708610199</v>
      </c>
      <c r="F7" s="17">
        <v>256.69621561106101</v>
      </c>
      <c r="G7" s="17">
        <v>52.7723974886718</v>
      </c>
      <c r="H7" s="18">
        <v>0.11554991497199511</v>
      </c>
      <c r="I7" s="18">
        <v>0.11372045746038124</v>
      </c>
      <c r="J7" s="18">
        <v>0.21624856168246695</v>
      </c>
      <c r="K7" s="18">
        <v>0.45992771226475643</v>
      </c>
      <c r="L7" s="18">
        <v>9.4553353620400404E-2</v>
      </c>
    </row>
    <row r="8" spans="1:12" ht="15" customHeight="1">
      <c r="A8" s="22">
        <v>15</v>
      </c>
      <c r="B8" s="22" t="s">
        <v>4</v>
      </c>
      <c r="C8" s="23">
        <v>53.765429380315403</v>
      </c>
      <c r="D8" s="23">
        <v>219.931174193288</v>
      </c>
      <c r="E8" s="17">
        <v>305.627672931201</v>
      </c>
      <c r="F8" s="17">
        <v>327.98253308774696</v>
      </c>
      <c r="G8" s="17">
        <v>143.29304388216201</v>
      </c>
      <c r="H8" s="18">
        <v>5.1175934588695876E-2</v>
      </c>
      <c r="I8" s="18">
        <v>0.20933866825309</v>
      </c>
      <c r="J8" s="18">
        <v>0.29090778179758908</v>
      </c>
      <c r="K8" s="18">
        <v>0.3121859688091429</v>
      </c>
      <c r="L8" s="18">
        <v>0.13639164655148212</v>
      </c>
    </row>
    <row r="9" spans="1:12" ht="15" customHeight="1">
      <c r="A9" s="8">
        <v>16</v>
      </c>
      <c r="B9" s="8" t="s">
        <v>5</v>
      </c>
      <c r="C9" s="23">
        <v>0.44292678775004496</v>
      </c>
      <c r="D9" s="23">
        <v>0.52318623549937804</v>
      </c>
      <c r="E9" s="17">
        <v>0</v>
      </c>
      <c r="F9" s="17">
        <v>0</v>
      </c>
      <c r="G9" s="17">
        <v>0</v>
      </c>
      <c r="H9" s="18">
        <v>0.45846270269735695</v>
      </c>
      <c r="I9" s="18">
        <v>0.54153729730264299</v>
      </c>
      <c r="J9" s="18">
        <v>0</v>
      </c>
      <c r="K9" s="18">
        <v>0</v>
      </c>
      <c r="L9" s="18">
        <v>0</v>
      </c>
    </row>
    <row r="10" spans="1:12" ht="15" customHeight="1">
      <c r="A10" s="22">
        <v>17</v>
      </c>
      <c r="B10" s="22" t="s">
        <v>6</v>
      </c>
      <c r="C10" s="23">
        <v>0</v>
      </c>
      <c r="D10" s="23">
        <v>2.2794565491074001</v>
      </c>
      <c r="E10" s="17">
        <v>3.3593866599823401</v>
      </c>
      <c r="F10" s="17">
        <v>2.0858844597153001</v>
      </c>
      <c r="G10" s="17">
        <v>12.1829072615322</v>
      </c>
      <c r="H10" s="18">
        <v>0</v>
      </c>
      <c r="I10" s="18">
        <v>0.11450162498377628</v>
      </c>
      <c r="J10" s="18">
        <v>0.16874865707241654</v>
      </c>
      <c r="K10" s="18">
        <v>0.1047781148797651</v>
      </c>
      <c r="L10" s="18">
        <v>0.61197160306404208</v>
      </c>
    </row>
    <row r="11" spans="1:12" ht="15" customHeight="1">
      <c r="A11" s="8">
        <v>18</v>
      </c>
      <c r="B11" s="8" t="s">
        <v>7</v>
      </c>
      <c r="C11" s="25" t="s">
        <v>44</v>
      </c>
      <c r="D11" s="25" t="s">
        <v>44</v>
      </c>
      <c r="E11" s="13" t="s">
        <v>44</v>
      </c>
      <c r="F11" s="13" t="s">
        <v>44</v>
      </c>
      <c r="G11" s="13" t="s">
        <v>44</v>
      </c>
      <c r="H11" s="13" t="s">
        <v>44</v>
      </c>
      <c r="I11" s="13" t="s">
        <v>44</v>
      </c>
      <c r="J11" s="13" t="s">
        <v>44</v>
      </c>
      <c r="K11" s="13" t="s">
        <v>44</v>
      </c>
      <c r="L11" s="13" t="s">
        <v>44</v>
      </c>
    </row>
    <row r="12" spans="1:12" ht="15" customHeight="1">
      <c r="A12" s="22">
        <v>19</v>
      </c>
      <c r="B12" s="22" t="s">
        <v>8</v>
      </c>
      <c r="C12" s="23">
        <v>0</v>
      </c>
      <c r="D12" s="23">
        <v>1.5494011048942902</v>
      </c>
      <c r="E12" s="17">
        <v>17.315034326442102</v>
      </c>
      <c r="F12" s="17">
        <v>14.338223408527801</v>
      </c>
      <c r="G12" s="17">
        <v>31.490566314687399</v>
      </c>
      <c r="H12" s="18">
        <v>0</v>
      </c>
      <c r="I12" s="18">
        <v>2.3949974687346064E-2</v>
      </c>
      <c r="J12" s="18">
        <v>0.26764834007079763</v>
      </c>
      <c r="K12" s="18">
        <v>0.22163407952337982</v>
      </c>
      <c r="L12" s="18">
        <v>0.4867676057184766</v>
      </c>
    </row>
    <row r="13" spans="1:12" ht="15" customHeight="1">
      <c r="A13" s="72"/>
      <c r="B13" s="72"/>
      <c r="C13" s="24">
        <f t="shared" ref="C13:G13" si="0">SUM(C4:C12)</f>
        <v>306.04765383107593</v>
      </c>
      <c r="D13" s="24">
        <f t="shared" si="0"/>
        <v>1344.1167651220294</v>
      </c>
      <c r="E13" s="11">
        <f t="shared" si="0"/>
        <v>2014.2468467839724</v>
      </c>
      <c r="F13" s="11">
        <f t="shared" si="0"/>
        <v>2386.0591135345639</v>
      </c>
      <c r="G13" s="11">
        <f t="shared" si="0"/>
        <v>1019.7788863330129</v>
      </c>
      <c r="H13" s="19">
        <v>4.328668514134805E-2</v>
      </c>
      <c r="I13" s="19">
        <v>0.19010882284743313</v>
      </c>
      <c r="J13" s="19">
        <v>0.2848904997710448</v>
      </c>
      <c r="K13" s="19">
        <v>0.33747878241609719</v>
      </c>
      <c r="L13" s="19">
        <v>0.14423520982407689</v>
      </c>
    </row>
    <row r="14" spans="1:12" ht="15" customHeight="1">
      <c r="A14" s="48" t="s">
        <v>24</v>
      </c>
      <c r="B14" s="3"/>
      <c r="C14" s="3"/>
      <c r="D14" s="3"/>
      <c r="E14" s="3"/>
      <c r="F14" s="3"/>
      <c r="G14" s="3"/>
      <c r="H14" s="3"/>
      <c r="I14" s="3"/>
      <c r="J14" s="3"/>
      <c r="K14" s="3"/>
      <c r="L14" s="4"/>
    </row>
  </sheetData>
  <sortState ref="A2:F36">
    <sortCondition ref="A1:A1048576"/>
    <sortCondition ref="C1:C1048576"/>
  </sortState>
  <mergeCells count="1">
    <mergeCell ref="A13:B13"/>
  </mergeCells>
  <printOptions horizontalCentered="1" verticalCentered="1"/>
  <pageMargins left="0.7" right="0.7" top="0.78740157499999996" bottom="0.78740157499999996" header="0.3" footer="0.3"/>
  <pageSetup paperSize="9" scale="57" orientation="landscape" r:id="rId1"/>
  <drawing r:id="rId2"/>
</worksheet>
</file>

<file path=xl/worksheets/sheet8.xml><?xml version="1.0" encoding="utf-8"?>
<worksheet xmlns="http://schemas.openxmlformats.org/spreadsheetml/2006/main" xmlns:r="http://schemas.openxmlformats.org/officeDocument/2006/relationships">
  <sheetPr>
    <pageSetUpPr fitToPage="1"/>
  </sheetPr>
  <dimension ref="A1:F14"/>
  <sheetViews>
    <sheetView workbookViewId="0">
      <selection activeCell="F1" sqref="F1"/>
    </sheetView>
  </sheetViews>
  <sheetFormatPr baseColWidth="10" defaultRowHeight="12.75"/>
  <cols>
    <col min="1" max="1" width="10.7109375" style="1" customWidth="1"/>
    <col min="2" max="2" width="44.7109375" style="1" customWidth="1"/>
    <col min="3" max="4" width="20.7109375" style="1" customWidth="1"/>
    <col min="5" max="6" width="15.7109375" style="1" customWidth="1"/>
    <col min="7" max="16384" width="11.42578125" style="1"/>
  </cols>
  <sheetData>
    <row r="1" spans="1:6" ht="18.75">
      <c r="A1" s="49" t="s">
        <v>71</v>
      </c>
      <c r="F1" s="63" t="s">
        <v>130</v>
      </c>
    </row>
    <row r="3" spans="1:6" ht="50.1" customHeight="1">
      <c r="A3" s="2" t="s">
        <v>18</v>
      </c>
      <c r="B3" s="2" t="s">
        <v>19</v>
      </c>
      <c r="C3" s="2" t="s">
        <v>37</v>
      </c>
      <c r="D3" s="2" t="s">
        <v>38</v>
      </c>
      <c r="E3" s="2" t="s">
        <v>39</v>
      </c>
      <c r="F3" s="2" t="s">
        <v>40</v>
      </c>
    </row>
    <row r="4" spans="1:6" ht="15" customHeight="1">
      <c r="A4" s="5">
        <v>11</v>
      </c>
      <c r="B4" s="5" t="s">
        <v>0</v>
      </c>
      <c r="C4" s="15">
        <v>2794.3973000000001</v>
      </c>
      <c r="D4" s="15">
        <v>3216.6171435000501</v>
      </c>
      <c r="E4" s="15">
        <f t="shared" ref="E4:E13" si="0">D4-C4</f>
        <v>422.21984350005005</v>
      </c>
      <c r="F4" s="27">
        <f t="shared" ref="F4:F13" si="1">D4/C4-1</f>
        <v>0.15109513722334689</v>
      </c>
    </row>
    <row r="5" spans="1:6" ht="15" customHeight="1">
      <c r="A5" s="8">
        <v>12</v>
      </c>
      <c r="B5" s="8" t="s">
        <v>1</v>
      </c>
      <c r="C5" s="17">
        <v>1293.8424</v>
      </c>
      <c r="D5" s="17">
        <v>1205.08311585717</v>
      </c>
      <c r="E5" s="17">
        <f t="shared" si="0"/>
        <v>-88.759284142829983</v>
      </c>
      <c r="F5" s="28">
        <f t="shared" si="1"/>
        <v>-6.8601310439996399E-2</v>
      </c>
    </row>
    <row r="6" spans="1:6" ht="15" customHeight="1">
      <c r="A6" s="8">
        <v>13</v>
      </c>
      <c r="B6" s="8" t="s">
        <v>2</v>
      </c>
      <c r="C6" s="17">
        <v>1808.5133000000001</v>
      </c>
      <c r="D6" s="17">
        <v>954.25921151811701</v>
      </c>
      <c r="E6" s="17">
        <f t="shared" si="0"/>
        <v>-854.25408848188306</v>
      </c>
      <c r="F6" s="28">
        <f t="shared" si="1"/>
        <v>-0.47235156549961954</v>
      </c>
    </row>
    <row r="7" spans="1:6" ht="15" customHeight="1">
      <c r="A7" s="8">
        <v>14</v>
      </c>
      <c r="B7" s="8" t="s">
        <v>3</v>
      </c>
      <c r="C7" s="17">
        <v>275.62810000000002</v>
      </c>
      <c r="D7" s="17">
        <v>558.122959577095</v>
      </c>
      <c r="E7" s="17">
        <f t="shared" si="0"/>
        <v>282.49485957709499</v>
      </c>
      <c r="F7" s="28">
        <f t="shared" si="1"/>
        <v>1.0249131332295036</v>
      </c>
    </row>
    <row r="8" spans="1:6" ht="15" customHeight="1">
      <c r="A8" s="8">
        <v>15</v>
      </c>
      <c r="B8" s="8" t="s">
        <v>4</v>
      </c>
      <c r="C8" s="17">
        <v>893.85069999999996</v>
      </c>
      <c r="D8" s="17">
        <v>1050.59985030693</v>
      </c>
      <c r="E8" s="17">
        <f t="shared" si="0"/>
        <v>156.74915030693001</v>
      </c>
      <c r="F8" s="28">
        <f t="shared" si="1"/>
        <v>0.17536390619477049</v>
      </c>
    </row>
    <row r="9" spans="1:6" ht="15" customHeight="1">
      <c r="A9" s="8">
        <v>16</v>
      </c>
      <c r="B9" s="8" t="s">
        <v>5</v>
      </c>
      <c r="C9" s="38" t="s">
        <v>44</v>
      </c>
      <c r="D9" s="17">
        <v>0.96611299999941003</v>
      </c>
      <c r="E9" s="17">
        <v>0.96611299999941003</v>
      </c>
      <c r="F9" s="28">
        <v>1</v>
      </c>
    </row>
    <row r="10" spans="1:6" ht="15" customHeight="1">
      <c r="A10" s="8">
        <v>17</v>
      </c>
      <c r="B10" s="8" t="s">
        <v>6</v>
      </c>
      <c r="C10" s="17">
        <v>40.142299999999999</v>
      </c>
      <c r="D10" s="17">
        <v>19.9076350658545</v>
      </c>
      <c r="E10" s="17">
        <f t="shared" si="0"/>
        <v>-20.234664934145499</v>
      </c>
      <c r="F10" s="28">
        <f t="shared" si="1"/>
        <v>-0.50407338229611898</v>
      </c>
    </row>
    <row r="11" spans="1:6" ht="15" customHeight="1">
      <c r="A11" s="8">
        <v>18</v>
      </c>
      <c r="B11" s="8" t="s">
        <v>7</v>
      </c>
      <c r="C11" s="38" t="s">
        <v>44</v>
      </c>
      <c r="D11" s="13" t="s">
        <v>44</v>
      </c>
      <c r="E11" s="13" t="s">
        <v>44</v>
      </c>
      <c r="F11" s="13" t="s">
        <v>44</v>
      </c>
    </row>
    <row r="12" spans="1:6" ht="15" customHeight="1">
      <c r="A12" s="8">
        <v>19</v>
      </c>
      <c r="B12" s="8" t="s">
        <v>8</v>
      </c>
      <c r="C12" s="17">
        <v>52.637999999999998</v>
      </c>
      <c r="D12" s="17">
        <v>64.693227378807407</v>
      </c>
      <c r="E12" s="17">
        <f t="shared" si="0"/>
        <v>12.055227378807409</v>
      </c>
      <c r="F12" s="28">
        <f t="shared" si="1"/>
        <v>0.22902137958903102</v>
      </c>
    </row>
    <row r="13" spans="1:6" ht="15" customHeight="1">
      <c r="A13" s="72"/>
      <c r="B13" s="72"/>
      <c r="C13" s="11">
        <f t="shared" ref="C13:D13" si="2">SUM(C4:C12)</f>
        <v>7159.0121000000008</v>
      </c>
      <c r="D13" s="11">
        <f t="shared" si="2"/>
        <v>7070.2492562040225</v>
      </c>
      <c r="E13" s="26">
        <f t="shared" si="0"/>
        <v>-88.76284379597837</v>
      </c>
      <c r="F13" s="29">
        <f t="shared" si="1"/>
        <v>-1.2398755939521111E-2</v>
      </c>
    </row>
    <row r="14" spans="1:6" ht="15" customHeight="1">
      <c r="A14" s="48" t="s">
        <v>24</v>
      </c>
      <c r="B14" s="3"/>
      <c r="C14" s="3"/>
      <c r="D14" s="3"/>
      <c r="E14" s="3"/>
      <c r="F14" s="4"/>
    </row>
  </sheetData>
  <mergeCells count="1">
    <mergeCell ref="A13:B13"/>
  </mergeCells>
  <printOptions horizontalCentered="1" verticalCentered="1"/>
  <pageMargins left="0.7" right="0.7" top="0.78740157499999996" bottom="0.78740157499999996"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Fiche_dInformation</vt:lpstr>
      <vt:lpstr>Légende</vt:lpstr>
      <vt:lpstr>Statistique_Aff_principale</vt:lpstr>
      <vt:lpstr>Statistique_Types_comm</vt:lpstr>
      <vt:lpstr>Analyse_nonconstr_Aff_principal</vt:lpstr>
      <vt:lpstr>Analyse_nonconstr_Types_comm</vt:lpstr>
      <vt:lpstr>Analyse_desserte_TP</vt:lpstr>
      <vt:lpstr>Comparaison_2007_2012</vt:lpstr>
    </vt:vector>
  </TitlesOfParts>
  <Company>Bundesverwaltung</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Etienne Rosset</dc:creator>
  <cp:lastModifiedBy>Rolf Giezendanner</cp:lastModifiedBy>
  <dcterms:created xsi:type="dcterms:W3CDTF">2012-11-16T14:45:11Z</dcterms:created>
  <dcterms:modified xsi:type="dcterms:W3CDTF">2012-12-18T09:46:39Z</dcterms:modified>
</cp:coreProperties>
</file>