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10"/>
  <c r="E4"/>
  <c r="E5"/>
  <c r="E6"/>
  <c r="E7"/>
  <c r="E8"/>
  <c r="E10"/>
  <c r="C13"/>
  <c r="D13"/>
  <c r="C13" i="5"/>
  <c r="D13"/>
  <c r="E13"/>
  <c r="F13"/>
  <c r="G13"/>
  <c r="H7" i="7"/>
  <c r="I7"/>
  <c r="J7"/>
  <c r="H8"/>
  <c r="I8"/>
  <c r="J8"/>
  <c r="H9"/>
  <c r="I9"/>
  <c r="J9"/>
  <c r="H10"/>
  <c r="I10"/>
  <c r="J10"/>
  <c r="H11"/>
  <c r="I11"/>
  <c r="J11"/>
  <c r="H12"/>
  <c r="I12"/>
  <c r="J12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7"/>
  <c r="I8"/>
  <c r="I9"/>
  <c r="I10"/>
  <c r="I11"/>
  <c r="I12"/>
  <c r="H7"/>
  <c r="H8"/>
  <c r="H9"/>
  <c r="H10"/>
  <c r="H11"/>
  <c r="H12"/>
  <c r="G7"/>
  <c r="G8"/>
  <c r="G9"/>
  <c r="G10"/>
  <c r="G11"/>
  <c r="G12"/>
  <c r="F13" i="11"/>
  <c r="E13"/>
  <c r="C13"/>
  <c r="I5"/>
  <c r="I6"/>
  <c r="I7"/>
  <c r="I4"/>
  <c r="H5"/>
  <c r="H6"/>
  <c r="H7"/>
  <c r="H4"/>
  <c r="G5"/>
  <c r="G6"/>
  <c r="G7"/>
  <c r="G4"/>
  <c r="F13" i="4" l="1"/>
  <c r="E13"/>
  <c r="I13" i="7"/>
  <c r="J13"/>
  <c r="H13"/>
  <c r="J13" i="9"/>
  <c r="H13"/>
  <c r="I13"/>
  <c r="D12" i="10"/>
  <c r="D11"/>
  <c r="D8"/>
  <c r="I13"/>
  <c r="D7"/>
  <c r="H13"/>
  <c r="D10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<sst xmlns="http://schemas.openxmlformats.org/spreadsheetml/2006/main" count="389" uniqueCount="142">
  <si>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</si>
  <si>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</si>
  <si>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</si>
  <si>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</si>
  <si>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</si>
  <si>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</si>
  <si>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</si>
  <si>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</si>
  <si>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</si>
  <si>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</si>
  <si>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</si>
  <si>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</si>
  <si>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</si>
  <si>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</si>
  <si>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</si>
  <si>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</si>
  <si>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</si>
  <si>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</si>
  <si>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</si>
  <si>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</si>
  <si>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</si>
  <si>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</si>
  <si>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</si>
  <si>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</si>
  <si>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</si>
  <si>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</si>
  <si>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</si>
  <si>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</si>
  <si>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</si>
  <si>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</si>
  <si>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</si>
  <si>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</si>
  <si>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</si>
  <si>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</si>
  <si>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</si>
  <si>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</si>
  <si>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</si>
  <si>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</si>
  <si>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</si>
  <si>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</si>
  <si>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</si>
  <si>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</si>
  <si>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</si>
  <si>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</si>
  <si>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</si>
  <si>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Etat des données</t>
  </si>
  <si>
    <t>01.01.2012</t>
  </si>
  <si>
    <t>Etat complet</t>
  </si>
  <si>
    <t>oui</t>
  </si>
  <si>
    <t>Nombre de communes</t>
  </si>
  <si>
    <t>Types de zones</t>
  </si>
  <si>
    <t>Nombre de zones à l'intérieur des zones à bâtir</t>
  </si>
  <si>
    <t>Zones spéciales</t>
  </si>
  <si>
    <t>non</t>
  </si>
  <si>
    <t>Zones de transport à l'intérieur des zone à bâtir</t>
  </si>
  <si>
    <t>Les surfaces de transport ne sont répertoriées séparément dans un part des communes.</t>
  </si>
  <si>
    <t>Remarques</t>
  </si>
  <si>
    <t>Les zones de constructions et d'installations publiques ont été retravaillées pour la statistique 2012.</t>
  </si>
  <si>
    <t>Dans la statistique 2012, les zones de camping sont attribuées aux zones de tourisme et de loisirs. En 2007 elles étaient attribuées aux „autres zones à bâtir“.</t>
  </si>
  <si>
    <t>Les résultats de 2007 et 2012 ne sont pas comparables.</t>
  </si>
  <si>
    <t>Attention: Les résultats de 2007 et 2012 ne sont pas comparables (voir remarques dans la fiche d'information).</t>
  </si>
  <si>
    <t>Fiche d'information du canton du VS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</si>
  <si>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</si>
  <si>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</si>
  <si>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</si>
  <si>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</si>
  <si>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</si>
  <si>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</si>
  <si>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</si>
  <si>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Office fédéral du développement territorial ARE</t>
  </si>
  <si>
    <t>Statistique suisse des zones à bâtir 2012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</si>
  <si>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</si>
  <si>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</si>
  <si>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</si>
  <si>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</si>
  <si>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</si>
  <si>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</si>
  <si>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</si>
  <si>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</si>
  <si>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</si>
  <si>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</si>
  <si>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</si>
  <si>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</si>
  <si>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</si>
  <si>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</si>
  <si>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</si>
  <si>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</si>
  <si>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</si>
  <si>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</si>
  <si>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</si>
  <si>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</si>
  <si>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</si>
  <si>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</si>
  <si>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</si>
  <si>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</si>
  <si>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</si>
  <si>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</si>
  <si>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</si>
  <si>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</si>
  <si>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</si>
  <si>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</si>
  <si>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</si>
  <si>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</si>
  <si>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</si>
  <si>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</si>
  <si>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</si>
  <si>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</si>
  <si>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</si>
  <si>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</si>
  <si>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</si>
  <si>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</si>
  <si>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</si>
  <si>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</si>
  <si>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</si>
  <si>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</si>
  <si>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</si>
  <si>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</si>
  <si>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</si>
  <si>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</si>
  <si>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</si>
  <si>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</si>
  <si>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</si>
  <si>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</si>
  <si>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</si>
  <si>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</si>
  <si>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</si>
  <si>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</si>
  <si>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</si>
  <si>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</si>
  <si>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</si>
  <si>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</si>
  <si>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</si>
  <si>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</si>
  <si>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</si>
  <si>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</si>
  <si>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du VS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</si>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</sst>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9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82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8" fillId="0" borderId="5" xfId="0" applyFont="1" applyBorder="1" applyAlignment="1">
      <alignment vertical="top"/>
    </xf>
    <xf numFmtId="0" fontId="8" fillId="0" borderId="7" xfId="0" applyFont="1" applyBorder="1" applyAlignment="1">
      <alignment vertical="top" wrapText="1"/>
    </xf>
    <xf numFmtId="0" fontId="8" fillId="0" borderId="12" xfId="0" applyFont="1" applyBorder="1" applyAlignment="1">
      <alignment vertical="top"/>
    </xf>
    <xf numFmtId="0" fontId="8" fillId="0" borderId="9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inden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4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0" fontId="2" fillId="0" borderId="5" xfId="1" applyFont="1" applyBorder="1" applyAlignment="1">
      <alignment horizontal="right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left" vertical="top" wrapText="1"/>
    </xf>
    <xf numFmtId="49" fontId="9" fillId="0" borderId="13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vertical="top"/>
    </xf>
    <xf numFmtId="0" fontId="10" fillId="0" borderId="0" xfId="0" applyFont="1"/>
    <xf numFmtId="49" fontId="9" fillId="0" borderId="0" xfId="0" applyNumberFormat="1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2" fillId="2" borderId="14" xfId="1" applyFont="1" applyFill="1" applyBorder="1" applyAlignment="1">
      <alignment vertical="center"/>
    </xf>
    <xf numFmtId="0" fontId="11" fillId="0" borderId="0" xfId="1" applyFont="1"/>
    <xf numFmtId="0" fontId="13" fillId="0" borderId="0" xfId="2" applyFont="1" applyAlignment="1" applyProtection="1">
      <alignment vertical="top"/>
    </xf>
    <xf numFmtId="0" fontId="14" fillId="0" borderId="0" xfId="0" applyFont="1" applyAlignment="1">
      <alignment vertical="top"/>
    </xf>
    <xf numFmtId="0" fontId="14" fillId="0" borderId="0" xfId="3"/>
    <xf numFmtId="49" fontId="17" fillId="0" borderId="4" xfId="3" applyNumberFormat="1" applyFont="1" applyBorder="1" applyAlignment="1">
      <alignment horizontal="left" vertical="top" wrapText="1"/>
    </xf>
    <xf numFmtId="49" fontId="14" fillId="0" borderId="8" xfId="3" applyNumberFormat="1" applyBorder="1" applyAlignment="1">
      <alignment horizontal="left" vertical="top" wrapText="1"/>
    </xf>
    <xf numFmtId="49" fontId="17" fillId="0" borderId="5" xfId="3" applyNumberFormat="1" applyFont="1" applyBorder="1" applyAlignment="1">
      <alignment horizontal="left" vertical="top" wrapText="1"/>
    </xf>
    <xf numFmtId="49" fontId="14" fillId="0" borderId="13" xfId="3" applyNumberFormat="1" applyBorder="1" applyAlignment="1">
      <alignment horizontal="left" vertical="top" wrapText="1"/>
    </xf>
    <xf numFmtId="49" fontId="17" fillId="0" borderId="13" xfId="3" applyNumberFormat="1" applyFont="1" applyBorder="1" applyAlignment="1">
      <alignment horizontal="left" vertical="top" wrapText="1"/>
    </xf>
    <xf numFmtId="49" fontId="17" fillId="0" borderId="11" xfId="3" applyNumberFormat="1" applyFont="1" applyBorder="1" applyAlignment="1">
      <alignment horizontal="left" vertical="top" wrapText="1"/>
    </xf>
    <xf numFmtId="49" fontId="14" fillId="0" borderId="11" xfId="3" applyNumberFormat="1" applyBorder="1" applyAlignment="1">
      <alignment horizontal="left" vertical="top" wrapText="1"/>
    </xf>
    <xf numFmtId="0" fontId="14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5" fillId="5" borderId="4" xfId="3" applyNumberFormat="1" applyFont="1" applyFill="1" applyBorder="1" applyAlignment="1">
      <alignment horizontal="left" vertical="top" wrapText="1"/>
    </xf>
    <xf numFmtId="49" fontId="15" fillId="5" borderId="11" xfId="3" applyNumberFormat="1" applyFont="1" applyFill="1" applyBorder="1" applyAlignment="1">
      <alignment horizontal="left" vertical="top" wrapText="1"/>
    </xf>
    <xf numFmtId="49" fontId="16" fillId="5" borderId="4" xfId="3" applyNumberFormat="1" applyFont="1" applyFill="1" applyBorder="1" applyAlignment="1">
      <alignment horizontal="left" vertical="top" wrapText="1"/>
    </xf>
    <xf numFmtId="49" fontId="16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1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7743209962190847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11605.832669339501</c:v>
                </c:pt>
                <c:pt idx="1">
                  <c:v>1666.43955870742</c:v>
                </c:pt>
                <c:pt idx="2">
                  <c:v>704.56598991682199</c:v>
                </c:pt>
                <c:pt idx="3">
                  <c:v>1238.9651579372401</c:v>
                </c:pt>
                <c:pt idx="4">
                  <c:v>1694.0366553370502</c:v>
                </c:pt>
                <c:pt idx="5" formatCode="General">
                  <c:v>0</c:v>
                </c:pt>
                <c:pt idx="6">
                  <c:v>355.00592748441699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70"/>
        <c:axId val="120416512"/>
        <c:axId val="120434688"/>
      </c:barChart>
      <c:catAx>
        <c:axId val="120416512"/>
        <c:scaling>
          <c:orientation val="maxMin"/>
        </c:scaling>
        <c:axPos val="l"/>
        <c:tickLblPos val="nextTo"/>
        <c:crossAx val="120434688"/>
        <c:crosses val="autoZero"/>
        <c:auto val="1"/>
        <c:lblAlgn val="ctr"/>
        <c:lblOffset val="100"/>
      </c:catAx>
      <c:valAx>
        <c:axId val="120434688"/>
        <c:scaling>
          <c:orientation val="minMax"/>
        </c:scaling>
        <c:axPos val="t"/>
        <c:majorGridlines/>
        <c:numFmt formatCode="#,##0" sourceLinked="1"/>
        <c:tickLblPos val="high"/>
        <c:crossAx val="12041651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107.486279540867</c:v>
                </c:pt>
                <c:pt idx="1">
                  <c:v>17.263999986494301</c:v>
                </c:pt>
                <c:pt idx="2">
                  <c:v>8.3451990179605691</c:v>
                </c:pt>
                <c:pt idx="3">
                  <c:v>7.1902729151621303</c:v>
                </c:pt>
                <c:pt idx="4">
                  <c:v>16.210359300424599</c:v>
                </c:pt>
                <c:pt idx="5" formatCode="General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114.77361668052899</c:v>
                </c:pt>
                <c:pt idx="1">
                  <c:v>39.058287749132099</c:v>
                </c:pt>
                <c:pt idx="2">
                  <c:v>31.129962340165498</c:v>
                </c:pt>
                <c:pt idx="3">
                  <c:v>27.671885117411602</c:v>
                </c:pt>
                <c:pt idx="4">
                  <c:v>53.787622769728102</c:v>
                </c:pt>
                <c:pt idx="5" formatCode="General">
                  <c:v>0</c:v>
                </c:pt>
                <c:pt idx="6">
                  <c:v>1.2621121044924799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402.42738225672304</c:v>
                </c:pt>
                <c:pt idx="1">
                  <c:v>139.774912422802</c:v>
                </c:pt>
                <c:pt idx="2">
                  <c:v>33.2230488887555</c:v>
                </c:pt>
                <c:pt idx="3">
                  <c:v>85.622632126283207</c:v>
                </c:pt>
                <c:pt idx="4">
                  <c:v>116.34473895465401</c:v>
                </c:pt>
                <c:pt idx="5" formatCode="General">
                  <c:v>0</c:v>
                </c:pt>
                <c:pt idx="6">
                  <c:v>3.6876174302746003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3187.7232767127498</c:v>
                </c:pt>
                <c:pt idx="1">
                  <c:v>252.484789828478</c:v>
                </c:pt>
                <c:pt idx="2">
                  <c:v>210.523200760474</c:v>
                </c:pt>
                <c:pt idx="3">
                  <c:v>407.27861556554302</c:v>
                </c:pt>
                <c:pt idx="4">
                  <c:v>416.27047977009499</c:v>
                </c:pt>
                <c:pt idx="5" formatCode="General">
                  <c:v>0</c:v>
                </c:pt>
                <c:pt idx="6">
                  <c:v>57.325753317534797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7793.4221217691793</c:v>
                </c:pt>
                <c:pt idx="1">
                  <c:v>1217.85756832319</c:v>
                </c:pt>
                <c:pt idx="2">
                  <c:v>421.34458028688999</c:v>
                </c:pt>
                <c:pt idx="3">
                  <c:v>711.20175130849202</c:v>
                </c:pt>
                <c:pt idx="4">
                  <c:v>1091.4234606151899</c:v>
                </c:pt>
                <c:pt idx="5" formatCode="General">
                  <c:v>0</c:v>
                </c:pt>
                <c:pt idx="6">
                  <c:v>292.73044532468703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6074880"/>
        <c:axId val="126076416"/>
      </c:barChart>
      <c:catAx>
        <c:axId val="126074880"/>
        <c:scaling>
          <c:orientation val="maxMin"/>
        </c:scaling>
        <c:axPos val="l"/>
        <c:tickLblPos val="nextTo"/>
        <c:crossAx val="126076416"/>
        <c:crosses val="autoZero"/>
        <c:auto val="1"/>
        <c:lblAlgn val="ctr"/>
        <c:lblOffset val="100"/>
      </c:catAx>
      <c:valAx>
        <c:axId val="126076416"/>
        <c:scaling>
          <c:orientation val="minMax"/>
        </c:scaling>
        <c:axPos val="t"/>
        <c:majorGridlines/>
        <c:numFmt formatCode="#,##0" sourceLinked="1"/>
        <c:tickLblPos val="high"/>
        <c:crossAx val="12607488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9.2614017910364384E-3</c:v>
                </c:pt>
                <c:pt idx="1">
                  <c:v>1.0359811671778475E-2</c:v>
                </c:pt>
                <c:pt idx="2">
                  <c:v>1.1844453352951279E-2</c:v>
                </c:pt>
                <c:pt idx="3">
                  <c:v>5.8034504637576693E-3</c:v>
                </c:pt>
                <c:pt idx="4">
                  <c:v>9.5690723050416929E-3</c:v>
                </c:pt>
                <c:pt idx="5" formatCode="General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9.8893047896837331E-3</c:v>
                </c:pt>
                <c:pt idx="1">
                  <c:v>2.3438166451557559E-2</c:v>
                </c:pt>
                <c:pt idx="2">
                  <c:v>4.4183174783928497E-2</c:v>
                </c:pt>
                <c:pt idx="3">
                  <c:v>2.2334675806122747E-2</c:v>
                </c:pt>
                <c:pt idx="4">
                  <c:v>3.175115627365234E-2</c:v>
                </c:pt>
                <c:pt idx="5" formatCode="General">
                  <c:v>0</c:v>
                </c:pt>
                <c:pt idx="6">
                  <c:v>3.5551859963962387E-3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3.4674580743837856E-2</c:v>
                </c:pt>
                <c:pt idx="1">
                  <c:v>8.3876376869344724E-2</c:v>
                </c:pt>
                <c:pt idx="2">
                  <c:v>4.7153920710431604E-2</c:v>
                </c:pt>
                <c:pt idx="3">
                  <c:v>6.9108184068173997E-2</c:v>
                </c:pt>
                <c:pt idx="4">
                  <c:v>6.8678997099041711E-2</c:v>
                </c:pt>
                <c:pt idx="5" formatCode="General">
                  <c:v>0</c:v>
                </c:pt>
                <c:pt idx="6">
                  <c:v>1.038748127168212E-2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0.2746656242116115</c:v>
                </c:pt>
                <c:pt idx="1">
                  <c:v>0.15151151961641973</c:v>
                </c:pt>
                <c:pt idx="2">
                  <c:v>0.2987984140048478</c:v>
                </c:pt>
                <c:pt idx="3">
                  <c:v>0.32872483399041269</c:v>
                </c:pt>
                <c:pt idx="4">
                  <c:v>0.24572696049186885</c:v>
                </c:pt>
                <c:pt idx="5" formatCode="General">
                  <c:v>0</c:v>
                </c:pt>
                <c:pt idx="6">
                  <c:v>0.16147829872000033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0.67150908846383051</c:v>
                </c:pt>
                <c:pt idx="1">
                  <c:v>0.73081412539089952</c:v>
                </c:pt>
                <c:pt idx="2">
                  <c:v>0.5980200371478408</c:v>
                </c:pt>
                <c:pt idx="3">
                  <c:v>0.57402885567153283</c:v>
                </c:pt>
                <c:pt idx="4">
                  <c:v>0.64427381383039539</c:v>
                </c:pt>
                <c:pt idx="5" formatCode="General">
                  <c:v>0</c:v>
                </c:pt>
                <c:pt idx="6">
                  <c:v>0.82457903401192134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5988224"/>
        <c:axId val="126018688"/>
      </c:barChart>
      <c:catAx>
        <c:axId val="125988224"/>
        <c:scaling>
          <c:orientation val="maxMin"/>
        </c:scaling>
        <c:axPos val="l"/>
        <c:tickLblPos val="nextTo"/>
        <c:crossAx val="126018688"/>
        <c:crosses val="autoZero"/>
        <c:auto val="1"/>
        <c:lblAlgn val="ctr"/>
        <c:lblOffset val="100"/>
      </c:catAx>
      <c:valAx>
        <c:axId val="126018688"/>
        <c:scaling>
          <c:orientation val="minMax"/>
        </c:scaling>
        <c:axPos val="t"/>
        <c:majorGridlines/>
        <c:numFmt formatCode="0%" sourceLinked="1"/>
        <c:tickLblPos val="high"/>
        <c:crossAx val="12598822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5"/>
              <c:delete val="1"/>
            </c:dLbl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11995.0977</c:v>
                </c:pt>
                <c:pt idx="1">
                  <c:v>1948.8127999999999</c:v>
                </c:pt>
                <c:pt idx="2">
                  <c:v>604.69179999999994</c:v>
                </c:pt>
                <c:pt idx="3">
                  <c:v>1302.9043999999999</c:v>
                </c:pt>
                <c:pt idx="4">
                  <c:v>2056.7055</c:v>
                </c:pt>
                <c:pt idx="5" formatCode="General">
                  <c:v>0</c:v>
                </c:pt>
                <c:pt idx="6">
                  <c:v>218.47630000000001</c:v>
                </c:pt>
                <c:pt idx="7" formatCode="General">
                  <c:v>0</c:v>
                </c:pt>
                <c:pt idx="8">
                  <c:v>82.992199999999997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11605.832669339501</c:v>
                </c:pt>
                <c:pt idx="1">
                  <c:v>1666.43955870742</c:v>
                </c:pt>
                <c:pt idx="2">
                  <c:v>704.56598991682199</c:v>
                </c:pt>
                <c:pt idx="3">
                  <c:v>1238.9651579372401</c:v>
                </c:pt>
                <c:pt idx="4">
                  <c:v>1694.0366553370502</c:v>
                </c:pt>
                <c:pt idx="5" formatCode="General">
                  <c:v>0</c:v>
                </c:pt>
                <c:pt idx="6">
                  <c:v>355.00592748441699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axId val="126113280"/>
        <c:axId val="126114816"/>
      </c:barChart>
      <c:catAx>
        <c:axId val="126113280"/>
        <c:scaling>
          <c:orientation val="maxMin"/>
        </c:scaling>
        <c:axPos val="l"/>
        <c:tickLblPos val="nextTo"/>
        <c:crossAx val="126114816"/>
        <c:crosses val="autoZero"/>
        <c:auto val="1"/>
        <c:lblAlgn val="ctr"/>
        <c:lblOffset val="100"/>
      </c:catAx>
      <c:valAx>
        <c:axId val="126114816"/>
        <c:scaling>
          <c:orientation val="minMax"/>
        </c:scaling>
        <c:axPos val="t"/>
        <c:majorGridlines/>
        <c:numFmt formatCode="#,##0" sourceLinked="1"/>
        <c:tickLblPos val="high"/>
        <c:crossAx val="12611328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delete val="1"/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11605.832669339501</c:v>
                </c:pt>
                <c:pt idx="1">
                  <c:v>1666.43955870742</c:v>
                </c:pt>
                <c:pt idx="2">
                  <c:v>704.56598991682199</c:v>
                </c:pt>
                <c:pt idx="3">
                  <c:v>1238.9651579372401</c:v>
                </c:pt>
                <c:pt idx="4">
                  <c:v>1694.0366553370502</c:v>
                </c:pt>
                <c:pt idx="5" formatCode="General">
                  <c:v>0</c:v>
                </c:pt>
                <c:pt idx="6">
                  <c:v>355.00592748441699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69"/>
          <c:y val="0.14803982101356272"/>
          <c:w val="0.31535138228866888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38194179488"/>
          <c:y val="0.14187242013250545"/>
          <c:w val="0.56540029137326997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3467.4196490069203</c:v>
                </c:pt>
                <c:pt idx="4" formatCode="#,##0">
                  <c:v>4177.8326590296901</c:v>
                </c:pt>
                <c:pt idx="5" formatCode="#,##0">
                  <c:v>208.231671310027</c:v>
                </c:pt>
                <c:pt idx="6" formatCode="#,##0">
                  <c:v>3064.7645529763604</c:v>
                </c:pt>
                <c:pt idx="7" formatCode="#,##0">
                  <c:v>1343.7349877561201</c:v>
                </c:pt>
                <c:pt idx="8" formatCode="#,##0">
                  <c:v>5002.8624386432903</c:v>
                </c:pt>
              </c:numCache>
            </c:numRef>
          </c:val>
        </c:ser>
        <c:gapWidth val="70"/>
        <c:axId val="120802304"/>
        <c:axId val="119984896"/>
      </c:barChart>
      <c:catAx>
        <c:axId val="120802304"/>
        <c:scaling>
          <c:orientation val="maxMin"/>
        </c:scaling>
        <c:axPos val="l"/>
        <c:tickLblPos val="nextTo"/>
        <c:crossAx val="119984896"/>
        <c:crosses val="autoZero"/>
        <c:auto val="1"/>
        <c:lblAlgn val="ctr"/>
        <c:lblOffset val="100"/>
      </c:catAx>
      <c:valAx>
        <c:axId val="119984896"/>
        <c:scaling>
          <c:orientation val="minMax"/>
        </c:scaling>
        <c:axPos val="t"/>
        <c:majorGridlines/>
        <c:numFmt formatCode="General" sourceLinked="1"/>
        <c:tickLblPos val="high"/>
        <c:crossAx val="1208023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38194179488"/>
          <c:y val="0.14187242013250545"/>
          <c:w val="0.56540029137326997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351.54762087809559</c:v>
                </c:pt>
                <c:pt idx="4" formatCode="#,##0">
                  <c:v>557.7657315500968</c:v>
                </c:pt>
                <c:pt idx="5" formatCode="#,##0">
                  <c:v>647.68793564549605</c:v>
                </c:pt>
                <c:pt idx="6" formatCode="#,##0">
                  <c:v>682.53002092874874</c:v>
                </c:pt>
                <c:pt idx="7" formatCode="#,##0">
                  <c:v>596.39385191785539</c:v>
                </c:pt>
                <c:pt idx="8" formatCode="#,##0">
                  <c:v>866.35653355094553</c:v>
                </c:pt>
              </c:numCache>
            </c:numRef>
          </c:val>
        </c:ser>
        <c:gapWidth val="70"/>
        <c:axId val="121962880"/>
        <c:axId val="121964416"/>
      </c:barChart>
      <c:catAx>
        <c:axId val="121962880"/>
        <c:scaling>
          <c:orientation val="maxMin"/>
        </c:scaling>
        <c:axPos val="l"/>
        <c:tickLblPos val="nextTo"/>
        <c:crossAx val="121964416"/>
        <c:crosses val="autoZero"/>
        <c:auto val="1"/>
        <c:lblAlgn val="ctr"/>
        <c:lblOffset val="100"/>
      </c:catAx>
      <c:valAx>
        <c:axId val="121964416"/>
        <c:scaling>
          <c:orientation val="minMax"/>
        </c:scaling>
        <c:axPos val="t"/>
        <c:majorGridlines/>
        <c:numFmt formatCode="General" sourceLinked="1"/>
        <c:tickLblPos val="high"/>
        <c:crossAx val="12196288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9563876651982379"/>
          <c:w val="0.57098373165909355"/>
          <c:h val="0.63673280377397801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218.31424436694769</c:v>
                </c:pt>
                <c:pt idx="4" formatCode="#,##0">
                  <c:v>468.6190617181544</c:v>
                </c:pt>
                <c:pt idx="5" formatCode="#,##0">
                  <c:v>502.00499351501202</c:v>
                </c:pt>
                <c:pt idx="6" formatCode="#,##0">
                  <c:v>565.68432813621041</c:v>
                </c:pt>
                <c:pt idx="7" formatCode="#,##0">
                  <c:v>470.89115074156155</c:v>
                </c:pt>
                <c:pt idx="8" formatCode="#,##0">
                  <c:v>674.42200574862363</c:v>
                </c:pt>
              </c:numCache>
            </c:numRef>
          </c:val>
        </c:ser>
        <c:gapWidth val="70"/>
        <c:axId val="121980416"/>
        <c:axId val="121990144"/>
      </c:barChart>
      <c:catAx>
        <c:axId val="121980416"/>
        <c:scaling>
          <c:orientation val="maxMin"/>
        </c:scaling>
        <c:axPos val="l"/>
        <c:tickLblPos val="nextTo"/>
        <c:crossAx val="121990144"/>
        <c:crosses val="autoZero"/>
        <c:auto val="1"/>
        <c:lblAlgn val="ctr"/>
        <c:lblOffset val="100"/>
      </c:catAx>
      <c:valAx>
        <c:axId val="121990144"/>
        <c:scaling>
          <c:orientation val="minMax"/>
        </c:scaling>
        <c:axPos val="t"/>
        <c:majorGridlines/>
        <c:numFmt formatCode="General" sourceLinked="1"/>
        <c:tickLblPos val="high"/>
        <c:crossAx val="12198041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6872.4657889408609</c:v>
                </c:pt>
                <c:pt idx="1">
                  <c:v>728.89198591889794</c:v>
                </c:pt>
                <c:pt idx="2">
                  <c:v>359.19964754989201</c:v>
                </c:pt>
                <c:pt idx="3">
                  <c:v>1141.2624852908657</c:v>
                </c:pt>
                <c:pt idx="4">
                  <c:v>1694.0366553370502</c:v>
                </c:pt>
                <c:pt idx="5" formatCode="General">
                  <c:v>0</c:v>
                </c:pt>
                <c:pt idx="6">
                  <c:v>355.00592748441699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1670.3686085166801</c:v>
                </c:pt>
                <c:pt idx="1">
                  <c:v>124.12481126132514</c:v>
                </c:pt>
                <c:pt idx="2">
                  <c:v>71.719537640317981</c:v>
                </c:pt>
                <c:pt idx="3">
                  <c:v>41.43054609536869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3062.9982718819601</c:v>
                </c:pt>
                <c:pt idx="1">
                  <c:v>813.42276152719694</c:v>
                </c:pt>
                <c:pt idx="2">
                  <c:v>273.646804726612</c:v>
                </c:pt>
                <c:pt idx="3">
                  <c:v>56.272126551005606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2028416"/>
        <c:axId val="122029952"/>
      </c:barChart>
      <c:catAx>
        <c:axId val="122028416"/>
        <c:scaling>
          <c:orientation val="maxMin"/>
        </c:scaling>
        <c:axPos val="l"/>
        <c:tickLblPos val="nextTo"/>
        <c:crossAx val="122029952"/>
        <c:crosses val="autoZero"/>
        <c:auto val="1"/>
        <c:lblAlgn val="ctr"/>
        <c:lblOffset val="100"/>
      </c:catAx>
      <c:valAx>
        <c:axId val="122029952"/>
        <c:scaling>
          <c:orientation val="minMax"/>
        </c:scaling>
        <c:axPos val="t"/>
        <c:majorGridlines/>
        <c:numFmt formatCode="#,##0" sourceLinked="1"/>
        <c:tickLblPos val="high"/>
        <c:crossAx val="12202841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0.5921562015189713</c:v>
                </c:pt>
                <c:pt idx="1">
                  <c:v>0.43739479305464024</c:v>
                </c:pt>
                <c:pt idx="2">
                  <c:v>0.50981689819046982</c:v>
                </c:pt>
                <c:pt idx="3">
                  <c:v>0.92114171087019103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0.14392492603563814</c:v>
                </c:pt>
                <c:pt idx="1">
                  <c:v>7.4485036443567743E-2</c:v>
                </c:pt>
                <c:pt idx="2">
                  <c:v>0.10179250583580521</c:v>
                </c:pt>
                <c:pt idx="3">
                  <c:v>3.3439637773467847E-2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0.26391887244539075</c:v>
                </c:pt>
                <c:pt idx="1">
                  <c:v>0.48812017050179202</c:v>
                </c:pt>
                <c:pt idx="2">
                  <c:v>0.38839059597372499</c:v>
                </c:pt>
                <c:pt idx="3">
                  <c:v>4.5418651356341107E-2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2057856"/>
        <c:axId val="122059392"/>
      </c:barChart>
      <c:catAx>
        <c:axId val="122057856"/>
        <c:scaling>
          <c:orientation val="maxMin"/>
        </c:scaling>
        <c:axPos val="l"/>
        <c:tickLblPos val="nextTo"/>
        <c:crossAx val="122059392"/>
        <c:crosses val="autoZero"/>
        <c:auto val="1"/>
        <c:lblAlgn val="ctr"/>
        <c:lblOffset val="100"/>
      </c:catAx>
      <c:valAx>
        <c:axId val="122059392"/>
        <c:scaling>
          <c:orientation val="minMax"/>
        </c:scaling>
        <c:axPos val="t"/>
        <c:majorGridlines/>
        <c:numFmt formatCode="0%" sourceLinked="1"/>
        <c:tickLblPos val="high"/>
        <c:crossAx val="12205785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2506.1704995502214</c:v>
                </c:pt>
                <c:pt idx="4" formatCode="#,##0">
                  <c:v>2626.3898340805199</c:v>
                </c:pt>
                <c:pt idx="5" formatCode="#,##0">
                  <c:v>136.12639266514569</c:v>
                </c:pt>
                <c:pt idx="6" formatCode="#,##0">
                  <c:v>1887.3700741646403</c:v>
                </c:pt>
                <c:pt idx="7" formatCode="#,##0">
                  <c:v>854.77668559676795</c:v>
                </c:pt>
                <c:pt idx="8" formatCode="#,##0">
                  <c:v>3140.0290044646099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281.07859067128993</c:v>
                </c:pt>
                <c:pt idx="4" formatCode="#,##0">
                  <c:v>529.4746821228099</c:v>
                </c:pt>
                <c:pt idx="5" formatCode="#,##0">
                  <c:v>17.373162253232806</c:v>
                </c:pt>
                <c:pt idx="6" formatCode="#,##0">
                  <c:v>318.02132187177301</c:v>
                </c:pt>
                <c:pt idx="7" formatCode="#,##0">
                  <c:v>167.98304159750006</c:v>
                </c:pt>
                <c:pt idx="8" formatCode="#,##0">
                  <c:v>593.71270499713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680.17055878540907</c:v>
                </c:pt>
                <c:pt idx="4" formatCode="#,##0">
                  <c:v>1021.9681428263601</c:v>
                </c:pt>
                <c:pt idx="5" formatCode="#,##0">
                  <c:v>54.732116391648503</c:v>
                </c:pt>
                <c:pt idx="6" formatCode="#,##0">
                  <c:v>859.37315693994708</c:v>
                </c:pt>
                <c:pt idx="7" formatCode="#,##0">
                  <c:v>320.975260561852</c:v>
                </c:pt>
                <c:pt idx="8" formatCode="#,##0">
                  <c:v>1269.1207291815501</c:v>
                </c:pt>
              </c:numCache>
            </c:numRef>
          </c:val>
        </c:ser>
        <c:gapWidth val="50"/>
        <c:overlap val="100"/>
        <c:axId val="124656640"/>
        <c:axId val="124744448"/>
      </c:barChart>
      <c:catAx>
        <c:axId val="124656640"/>
        <c:scaling>
          <c:orientation val="maxMin"/>
        </c:scaling>
        <c:axPos val="l"/>
        <c:tickLblPos val="nextTo"/>
        <c:crossAx val="124744448"/>
        <c:crosses val="autoZero"/>
        <c:auto val="1"/>
        <c:lblAlgn val="ctr"/>
        <c:lblOffset val="100"/>
      </c:catAx>
      <c:valAx>
        <c:axId val="124744448"/>
        <c:scaling>
          <c:orientation val="minMax"/>
        </c:scaling>
        <c:axPos val="t"/>
        <c:majorGridlines/>
        <c:numFmt formatCode="General" sourceLinked="1"/>
        <c:tickLblPos val="high"/>
        <c:crossAx val="12465664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0.72277680616708639</c:v>
                </c:pt>
                <c:pt idx="4" formatCode="0%">
                  <c:v>0.62864888290918386</c:v>
                </c:pt>
                <c:pt idx="5" formatCode="0%">
                  <c:v>0.65372568835829525</c:v>
                </c:pt>
                <c:pt idx="6" formatCode="0%">
                  <c:v>0.61582873383591963</c:v>
                </c:pt>
                <c:pt idx="7" formatCode="0%">
                  <c:v>0.6361199889750172</c:v>
                </c:pt>
                <c:pt idx="8" formatCode="0%">
                  <c:v>0.62764648098462283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8.1062755340788273E-2</c:v>
                </c:pt>
                <c:pt idx="4" formatCode="0%">
                  <c:v>0.12673429630515201</c:v>
                </c:pt>
                <c:pt idx="5" formatCode="0%">
                  <c:v>8.3431891719135592E-2</c:v>
                </c:pt>
                <c:pt idx="6" formatCode="0%">
                  <c:v>0.10376696688263544</c:v>
                </c:pt>
                <c:pt idx="7" formatCode="0%">
                  <c:v>0.12501203222966759</c:v>
                </c:pt>
                <c:pt idx="8" formatCode="0%">
                  <c:v>0.11867460124650898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0.19616043849212542</c:v>
                </c:pt>
                <c:pt idx="4" formatCode="0%">
                  <c:v>0.24461682078566407</c:v>
                </c:pt>
                <c:pt idx="5" formatCode="0%">
                  <c:v>0.26284241992256913</c:v>
                </c:pt>
                <c:pt idx="6" formatCode="0%">
                  <c:v>0.28040429928144489</c:v>
                </c:pt>
                <c:pt idx="7" formatCode="0%">
                  <c:v>0.23886797879531518</c:v>
                </c:pt>
                <c:pt idx="8" formatCode="0%">
                  <c:v>0.25367891776886808</c:v>
                </c:pt>
              </c:numCache>
            </c:numRef>
          </c:val>
        </c:ser>
        <c:gapWidth val="50"/>
        <c:overlap val="100"/>
        <c:axId val="124866944"/>
        <c:axId val="124868480"/>
      </c:barChart>
      <c:catAx>
        <c:axId val="124866944"/>
        <c:scaling>
          <c:orientation val="maxMin"/>
        </c:scaling>
        <c:axPos val="l"/>
        <c:tickLblPos val="nextTo"/>
        <c:crossAx val="124868480"/>
        <c:crosses val="autoZero"/>
        <c:auto val="1"/>
        <c:lblAlgn val="ctr"/>
        <c:lblOffset val="100"/>
      </c:catAx>
      <c:valAx>
        <c:axId val="124868480"/>
        <c:scaling>
          <c:orientation val="minMax"/>
        </c:scaling>
        <c:axPos val="t"/>
        <c:majorGridlines/>
        <c:numFmt formatCode="0%" sourceLinked="1"/>
        <c:tickLblPos val="high"/>
        <c:crossAx val="12486694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72150" y="3105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95975" y="35623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77025" y="2924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00700" y="35623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76900" y="3105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34150" y="3371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62650" y="30956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81675" y="2962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48400" y="3495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43625" y="35909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38900" y="3486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0" y="3190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3"/>
  <sheetViews>
    <sheetView tabSelected="1" workbookViewId="0">
      <selection activeCell="A4" sqref="A4:B5"/>
    </sheetView>
  </sheetViews>
  <sheetFormatPr baseColWidth="10" defaultRowHeight="15"/>
  <cols>
    <col min="1" max="1" width="43.7109375" style="40" customWidth="1"/>
    <col min="2" max="2" width="57.7109375" style="41" customWidth="1"/>
  </cols>
  <sheetData>
    <row r="1" spans="1:2" ht="18.75">
      <c r="A1" s="58" t="s">
        <v>69</v>
      </c>
    </row>
    <row r="2" spans="1:2" ht="18.75">
      <c r="A2" s="58" t="s">
        <v>70</v>
      </c>
    </row>
    <row r="4" spans="1:2" ht="12.75">
      <c r="A4" s="72" t="s">
        <v>61</v>
      </c>
      <c r="B4" s="73"/>
    </row>
    <row r="5" spans="1:2" ht="12.75">
      <c r="A5" s="74"/>
      <c r="B5" s="75"/>
    </row>
    <row r="6" spans="1:2">
      <c r="A6" s="31" t="s">
        <v>45</v>
      </c>
      <c r="B6" s="48" t="s">
        <v>46</v>
      </c>
    </row>
    <row r="7" spans="1:2">
      <c r="A7" s="32"/>
      <c r="B7" s="49"/>
    </row>
    <row r="8" spans="1:2">
      <c r="A8" s="31" t="s">
        <v>47</v>
      </c>
      <c r="B8" s="48" t="s">
        <v>48</v>
      </c>
    </row>
    <row r="9" spans="1:2">
      <c r="A9" s="33" t="s">
        <v>49</v>
      </c>
      <c r="B9" s="50">
        <v>141</v>
      </c>
    </row>
    <row r="10" spans="1:2">
      <c r="A10" s="32"/>
      <c r="B10" s="49"/>
    </row>
    <row r="11" spans="1:2">
      <c r="A11" s="31" t="s">
        <v>50</v>
      </c>
      <c r="B11" s="48"/>
    </row>
    <row r="12" spans="1:2">
      <c r="A12" s="34" t="s">
        <v>51</v>
      </c>
      <c r="B12" s="50">
        <v>9</v>
      </c>
    </row>
    <row r="13" spans="1:2">
      <c r="A13" s="33" t="s">
        <v>52</v>
      </c>
      <c r="B13" s="50" t="s">
        <v>53</v>
      </c>
    </row>
    <row r="14" spans="1:2">
      <c r="A14" s="35"/>
      <c r="B14" s="50"/>
    </row>
    <row r="15" spans="1:2">
      <c r="A15" s="36" t="s">
        <v>54</v>
      </c>
      <c r="B15" s="48" t="s">
        <v>53</v>
      </c>
    </row>
    <row r="16" spans="1:2" ht="30">
      <c r="A16" s="37"/>
      <c r="B16" s="50" t="s">
        <v>55</v>
      </c>
    </row>
    <row r="17" spans="1:2">
      <c r="A17" s="38"/>
      <c r="B17" s="49"/>
    </row>
    <row r="18" spans="1:2" ht="30">
      <c r="A18" s="31" t="s">
        <v>56</v>
      </c>
      <c r="B18" s="51" t="s">
        <v>57</v>
      </c>
    </row>
    <row r="19" spans="1:2" ht="45">
      <c r="A19" s="35"/>
      <c r="B19" s="52" t="s">
        <v>58</v>
      </c>
    </row>
    <row r="20" spans="1:2">
      <c r="A20" s="33"/>
      <c r="B20" s="52" t="s">
        <v>59</v>
      </c>
    </row>
    <row r="21" spans="1:2">
      <c r="A21" s="39"/>
      <c r="B21" s="53"/>
    </row>
    <row r="23" spans="1:2" s="55" customFormat="1" ht="16.5" customHeight="1">
      <c r="A23" s="54" t="s">
        <v>62</v>
      </c>
      <c r="B23" s="54"/>
    </row>
    <row r="24" spans="1:2" s="55" customFormat="1" ht="15" customHeight="1">
      <c r="A24" s="56" t="s">
        <v>81</v>
      </c>
      <c r="B24" s="54"/>
    </row>
    <row r="25" spans="1:2">
      <c r="A25" s="56" t="s">
        <v>63</v>
      </c>
      <c r="B25" s="57"/>
    </row>
    <row r="26" spans="1:2">
      <c r="A26" s="56" t="s">
        <v>64</v>
      </c>
      <c r="B26" s="57"/>
    </row>
    <row r="27" spans="1:2">
      <c r="A27" s="56" t="s">
        <v>65</v>
      </c>
      <c r="B27" s="57"/>
    </row>
    <row r="28" spans="1:2">
      <c r="A28" s="56" t="s">
        <v>66</v>
      </c>
      <c r="B28" s="57"/>
    </row>
    <row r="29" spans="1:2">
      <c r="A29" s="56" t="s">
        <v>67</v>
      </c>
      <c r="B29" s="57"/>
    </row>
    <row r="30" spans="1:2">
      <c r="A30" s="56" t="s">
        <v>68</v>
      </c>
      <c r="B30" s="57"/>
    </row>
    <row r="34" spans="1:1">
      <c r="A34" s="62" t="s">
        <v>70</v>
      </c>
    </row>
    <row r="35" spans="1:1">
      <c r="A35" s="62" t="s">
        <v>82</v>
      </c>
    </row>
    <row r="36" spans="1:1">
      <c r="A36" s="62" t="s">
        <v>83</v>
      </c>
    </row>
    <row r="37" spans="1:1">
      <c r="A37" s="62"/>
    </row>
    <row r="38" spans="1:1">
      <c r="A38" s="62" t="s">
        <v>84</v>
      </c>
    </row>
    <row r="39" spans="1:1">
      <c r="A39" s="62" t="s">
        <v>69</v>
      </c>
    </row>
    <row r="40" spans="1:1">
      <c r="A40" s="62" t="s">
        <v>85</v>
      </c>
    </row>
    <row r="41" spans="1:1">
      <c r="A41" s="61" t="s">
        <v>86</v>
      </c>
    </row>
    <row r="42" spans="1:1">
      <c r="A42" s="62"/>
    </row>
    <row r="43" spans="1:1">
      <c r="A43" s="62" t="s">
        <v>87</v>
      </c>
    </row>
  </sheetData>
  <mergeCells count="1">
    <mergeCell ref="A4:B5"/>
  </mergeCells>
  <hyperlinks>
    <hyperlink ref="A41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71" customWidth="1"/>
    <col min="2" max="2" width="70.7109375" style="71" customWidth="1"/>
    <col min="3" max="16384" width="11.42578125" style="63"/>
  </cols>
  <sheetData>
    <row r="1" spans="1:2">
      <c r="A1" s="76" t="s">
        <v>88</v>
      </c>
      <c r="B1" s="78" t="s">
        <v>89</v>
      </c>
    </row>
    <row r="2" spans="1:2">
      <c r="A2" s="77"/>
      <c r="B2" s="79"/>
    </row>
    <row r="3" spans="1:2">
      <c r="A3" s="64" t="s">
        <v>18</v>
      </c>
      <c r="B3" s="65" t="s">
        <v>90</v>
      </c>
    </row>
    <row r="4" spans="1:2">
      <c r="A4" s="66" t="s">
        <v>25</v>
      </c>
      <c r="B4" s="67" t="s">
        <v>91</v>
      </c>
    </row>
    <row r="5" spans="1:2" ht="30">
      <c r="A5" s="66" t="s">
        <v>19</v>
      </c>
      <c r="B5" s="67" t="s">
        <v>92</v>
      </c>
    </row>
    <row r="6" spans="1:2" ht="45" customHeight="1">
      <c r="A6" s="66" t="s">
        <v>26</v>
      </c>
      <c r="B6" s="68" t="s">
        <v>93</v>
      </c>
    </row>
    <row r="7" spans="1:2">
      <c r="A7" s="66" t="s">
        <v>20</v>
      </c>
      <c r="B7" s="67" t="s">
        <v>94</v>
      </c>
    </row>
    <row r="8" spans="1:2" ht="30">
      <c r="A8" s="66" t="s">
        <v>21</v>
      </c>
      <c r="B8" s="67" t="s">
        <v>95</v>
      </c>
    </row>
    <row r="9" spans="1:2" ht="30">
      <c r="A9" s="66" t="s">
        <v>22</v>
      </c>
      <c r="B9" s="67" t="s">
        <v>96</v>
      </c>
    </row>
    <row r="10" spans="1:2" ht="17.25">
      <c r="A10" s="66" t="s">
        <v>97</v>
      </c>
      <c r="B10" s="67" t="s">
        <v>98</v>
      </c>
    </row>
    <row r="11" spans="1:2" ht="30">
      <c r="A11" s="66" t="s">
        <v>99</v>
      </c>
      <c r="B11" s="67" t="s">
        <v>100</v>
      </c>
    </row>
    <row r="12" spans="1:2" ht="17.25">
      <c r="A12" s="66" t="s">
        <v>101</v>
      </c>
      <c r="B12" s="67" t="s">
        <v>102</v>
      </c>
    </row>
    <row r="13" spans="1:2" ht="30">
      <c r="A13" s="66" t="s">
        <v>103</v>
      </c>
      <c r="B13" s="67" t="s">
        <v>104</v>
      </c>
    </row>
    <row r="14" spans="1:2" ht="15" customHeight="1">
      <c r="A14" s="66" t="s">
        <v>77</v>
      </c>
      <c r="B14" s="67" t="s">
        <v>105</v>
      </c>
    </row>
    <row r="15" spans="1:2" ht="15" customHeight="1">
      <c r="A15" s="66" t="s">
        <v>78</v>
      </c>
      <c r="B15" s="67" t="s">
        <v>106</v>
      </c>
    </row>
    <row r="16" spans="1:2">
      <c r="A16" s="66" t="s">
        <v>107</v>
      </c>
      <c r="B16" s="67" t="s">
        <v>108</v>
      </c>
    </row>
    <row r="17" spans="1:2" ht="30">
      <c r="A17" s="66" t="s">
        <v>79</v>
      </c>
      <c r="B17" s="67" t="s">
        <v>109</v>
      </c>
    </row>
    <row r="18" spans="1:2">
      <c r="A18" s="66" t="s">
        <v>28</v>
      </c>
      <c r="B18" s="67" t="s">
        <v>110</v>
      </c>
    </row>
    <row r="19" spans="1:2">
      <c r="A19" s="66" t="s">
        <v>29</v>
      </c>
      <c r="B19" s="67" t="s">
        <v>111</v>
      </c>
    </row>
    <row r="20" spans="1:2" ht="30">
      <c r="A20" s="66" t="s">
        <v>80</v>
      </c>
      <c r="B20" s="67" t="s">
        <v>112</v>
      </c>
    </row>
    <row r="21" spans="1:2">
      <c r="A21" s="66" t="s">
        <v>30</v>
      </c>
      <c r="B21" s="67" t="s">
        <v>111</v>
      </c>
    </row>
    <row r="22" spans="1:2" ht="17.25">
      <c r="A22" s="66" t="s">
        <v>113</v>
      </c>
      <c r="B22" s="67" t="s">
        <v>114</v>
      </c>
    </row>
    <row r="23" spans="1:2" ht="45">
      <c r="A23" s="66" t="s">
        <v>133</v>
      </c>
      <c r="B23" s="67" t="s">
        <v>115</v>
      </c>
    </row>
    <row r="24" spans="1:2" ht="30">
      <c r="A24" s="66" t="s">
        <v>31</v>
      </c>
      <c r="B24" s="67" t="s">
        <v>116</v>
      </c>
    </row>
    <row r="25" spans="1:2" ht="30">
      <c r="A25" s="66" t="s">
        <v>32</v>
      </c>
      <c r="B25" s="67" t="s">
        <v>117</v>
      </c>
    </row>
    <row r="26" spans="1:2" ht="30">
      <c r="A26" s="66" t="s">
        <v>136</v>
      </c>
      <c r="B26" s="67" t="s">
        <v>118</v>
      </c>
    </row>
    <row r="27" spans="1:2" ht="30">
      <c r="A27" s="66" t="s">
        <v>138</v>
      </c>
      <c r="B27" s="67" t="s">
        <v>119</v>
      </c>
    </row>
    <row r="28" spans="1:2" ht="30">
      <c r="A28" s="66" t="s">
        <v>33</v>
      </c>
      <c r="B28" s="67" t="s">
        <v>120</v>
      </c>
    </row>
    <row r="29" spans="1:2" ht="30">
      <c r="A29" s="66" t="s">
        <v>34</v>
      </c>
      <c r="B29" s="67" t="s">
        <v>121</v>
      </c>
    </row>
    <row r="30" spans="1:2" ht="30">
      <c r="A30" s="66" t="s">
        <v>35</v>
      </c>
      <c r="B30" s="67" t="s">
        <v>122</v>
      </c>
    </row>
    <row r="31" spans="1:2" ht="30">
      <c r="A31" s="66" t="s">
        <v>137</v>
      </c>
      <c r="B31" s="67" t="s">
        <v>123</v>
      </c>
    </row>
    <row r="32" spans="1:2" ht="30">
      <c r="A32" s="66" t="s">
        <v>139</v>
      </c>
      <c r="B32" s="67" t="s">
        <v>124</v>
      </c>
    </row>
    <row r="33" spans="1:2" ht="30">
      <c r="A33" s="66" t="s">
        <v>36</v>
      </c>
      <c r="B33" s="67" t="s">
        <v>125</v>
      </c>
    </row>
    <row r="34" spans="1:2">
      <c r="A34" s="66" t="s">
        <v>37</v>
      </c>
      <c r="B34" s="67" t="s">
        <v>126</v>
      </c>
    </row>
    <row r="35" spans="1:2">
      <c r="A35" s="66" t="s">
        <v>38</v>
      </c>
      <c r="B35" s="67" t="s">
        <v>127</v>
      </c>
    </row>
    <row r="36" spans="1:2">
      <c r="A36" s="66" t="s">
        <v>39</v>
      </c>
      <c r="B36" s="67" t="s">
        <v>128</v>
      </c>
    </row>
    <row r="37" spans="1:2" ht="30">
      <c r="A37" s="66" t="s">
        <v>40</v>
      </c>
      <c r="B37" s="67" t="s">
        <v>129</v>
      </c>
    </row>
    <row r="38" spans="1:2">
      <c r="A38" s="66" t="s">
        <v>130</v>
      </c>
      <c r="B38" s="67" t="s">
        <v>134</v>
      </c>
    </row>
    <row r="39" spans="1:2">
      <c r="A39" s="69" t="s">
        <v>131</v>
      </c>
      <c r="B39" s="70" t="s">
        <v>132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60" t="s">
        <v>71</v>
      </c>
      <c r="I1" s="81" t="s">
        <v>135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11605.832669339501</v>
      </c>
      <c r="D4" s="7">
        <f>C4/$C$13</f>
        <v>0.67222335473407835</v>
      </c>
      <c r="E4" s="6">
        <v>232811</v>
      </c>
      <c r="F4" s="6">
        <v>44846</v>
      </c>
      <c r="G4" s="6">
        <f>(C4*10000)/E4</f>
        <v>498.50877618924795</v>
      </c>
      <c r="H4" s="6">
        <f>(C4*10000)/F4</f>
        <v>2587.9303994424254</v>
      </c>
      <c r="I4" s="6">
        <f>(C4*10000)/(E4+F4)</f>
        <v>417.99171889559784</v>
      </c>
    </row>
    <row r="5" spans="1:9" ht="15" customHeight="1">
      <c r="A5" s="8">
        <v>12</v>
      </c>
      <c r="B5" s="8" t="s">
        <v>1</v>
      </c>
      <c r="C5" s="9">
        <v>1666.43955870742</v>
      </c>
      <c r="D5" s="10">
        <f>C5/$C$13</f>
        <v>9.6522121465295249E-2</v>
      </c>
      <c r="E5" s="9">
        <v>1795</v>
      </c>
      <c r="F5" s="9">
        <v>16595</v>
      </c>
      <c r="G5" s="9">
        <f t="shared" ref="G5:G10" si="0">(C5*10000)/E5</f>
        <v>9283.7858423811704</v>
      </c>
      <c r="H5" s="9">
        <f t="shared" ref="H5:H10" si="1">(C5*10000)/F5</f>
        <v>1004.1817166058572</v>
      </c>
      <c r="I5" s="9">
        <f t="shared" ref="I5:I10" si="2">(C5*10000)/(E5+F5)</f>
        <v>906.16615481643282</v>
      </c>
    </row>
    <row r="6" spans="1:9" ht="15" customHeight="1">
      <c r="A6" s="8">
        <v>13</v>
      </c>
      <c r="B6" s="8" t="s">
        <v>2</v>
      </c>
      <c r="C6" s="9">
        <v>704.56598991682199</v>
      </c>
      <c r="D6" s="10">
        <f>C6/$C$13</f>
        <v>4.0809283303270077E-2</v>
      </c>
      <c r="E6" s="9">
        <v>9929</v>
      </c>
      <c r="F6" s="9">
        <v>8694</v>
      </c>
      <c r="G6" s="9">
        <f t="shared" si="0"/>
        <v>709.60417959192466</v>
      </c>
      <c r="H6" s="9">
        <f t="shared" si="1"/>
        <v>810.40486532875775</v>
      </c>
      <c r="I6" s="9">
        <f t="shared" si="2"/>
        <v>378.33109054224457</v>
      </c>
    </row>
    <row r="7" spans="1:9" ht="15" customHeight="1">
      <c r="A7" s="8">
        <v>14</v>
      </c>
      <c r="B7" s="8" t="s">
        <v>3</v>
      </c>
      <c r="C7" s="9">
        <v>1238.9651579372401</v>
      </c>
      <c r="D7" s="10">
        <f>C7/$C$13</f>
        <v>7.1762305953925812E-2</v>
      </c>
      <c r="E7" s="9">
        <v>52520</v>
      </c>
      <c r="F7" s="9">
        <v>17414</v>
      </c>
      <c r="G7" s="9">
        <f t="shared" si="0"/>
        <v>235.90349541836252</v>
      </c>
      <c r="H7" s="9">
        <f t="shared" si="1"/>
        <v>711.47648899577359</v>
      </c>
      <c r="I7" s="9">
        <f t="shared" si="2"/>
        <v>177.16206107719279</v>
      </c>
    </row>
    <row r="8" spans="1:9" ht="15" customHeight="1">
      <c r="A8" s="8">
        <v>15</v>
      </c>
      <c r="B8" s="8" t="s">
        <v>4</v>
      </c>
      <c r="C8" s="9">
        <v>1694.0366553370502</v>
      </c>
      <c r="D8" s="10">
        <f>C8/$C$13</f>
        <v>9.812057746632824E-2</v>
      </c>
      <c r="E8" s="9">
        <v>4241</v>
      </c>
      <c r="F8" s="9">
        <v>19199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9">
        <v>355.00592748441699</v>
      </c>
      <c r="D10" s="10">
        <f>C10/$C$13</f>
        <v>2.0562357077102265E-2</v>
      </c>
      <c r="E10" s="9">
        <v>635</v>
      </c>
      <c r="F10" s="9">
        <v>342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80"/>
      <c r="B13" s="80"/>
      <c r="C13" s="11">
        <f>SUM(C4:C12)</f>
        <v>17264.84595872245</v>
      </c>
      <c r="D13" s="12"/>
      <c r="E13" s="11">
        <f>SUM(E4:E12)</f>
        <v>301931</v>
      </c>
      <c r="F13" s="11">
        <f>SUM(F4:F12)</f>
        <v>107090</v>
      </c>
      <c r="G13" s="11">
        <f>(C13*10000)/E13</f>
        <v>571.81428732798054</v>
      </c>
      <c r="H13" s="11">
        <f>(C13*10000)/F13</f>
        <v>1612.1809654237043</v>
      </c>
      <c r="I13" s="11">
        <f>(C13*10000)/(E13+F13)</f>
        <v>422.10170037045651</v>
      </c>
    </row>
    <row r="14" spans="1:9" ht="15" customHeight="1">
      <c r="A14" s="59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60" t="s">
        <v>72</v>
      </c>
      <c r="I1" s="81" t="s">
        <v>135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</row>
    <row r="5" spans="1:9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</row>
    <row r="6" spans="1:9" ht="15" customHeight="1">
      <c r="A6" s="8">
        <v>3</v>
      </c>
      <c r="B6" s="8" t="s">
        <v>11</v>
      </c>
      <c r="C6" s="13" t="s">
        <v>44</v>
      </c>
      <c r="D6" s="13" t="s">
        <v>44</v>
      </c>
      <c r="E6" s="13" t="s">
        <v>44</v>
      </c>
      <c r="F6" s="13" t="s">
        <v>44</v>
      </c>
      <c r="G6" s="13" t="s">
        <v>44</v>
      </c>
      <c r="H6" s="13" t="s">
        <v>44</v>
      </c>
      <c r="I6" s="13" t="s">
        <v>44</v>
      </c>
    </row>
    <row r="7" spans="1:9" ht="15" customHeight="1">
      <c r="A7" s="8">
        <v>4</v>
      </c>
      <c r="B7" s="8" t="s">
        <v>12</v>
      </c>
      <c r="C7" s="9">
        <v>3467.4196490069203</v>
      </c>
      <c r="D7" s="10">
        <f t="shared" ref="D7:D12" si="0">C7/$C$13</f>
        <v>0.20083698732655872</v>
      </c>
      <c r="E7" s="9">
        <v>98633</v>
      </c>
      <c r="F7" s="9">
        <v>60194</v>
      </c>
      <c r="G7" s="9">
        <f t="shared" ref="G7:G12" si="1">(C7*10000)/E7</f>
        <v>351.54762087809559</v>
      </c>
      <c r="H7" s="9">
        <f t="shared" ref="H7:H12" si="2">(C7*10000)/F7</f>
        <v>576.04074309846828</v>
      </c>
      <c r="I7" s="9">
        <f t="shared" ref="I7:I12" si="3">(C7*10000)/(E7+F7)</f>
        <v>218.31424436694769</v>
      </c>
    </row>
    <row r="8" spans="1:9" ht="15" customHeight="1">
      <c r="A8" s="8">
        <v>5</v>
      </c>
      <c r="B8" s="8" t="s">
        <v>13</v>
      </c>
      <c r="C8" s="9">
        <v>4177.8326590296901</v>
      </c>
      <c r="D8" s="10">
        <f t="shared" si="0"/>
        <v>0.24198493684903102</v>
      </c>
      <c r="E8" s="9">
        <v>74903</v>
      </c>
      <c r="F8" s="9">
        <v>14249</v>
      </c>
      <c r="G8" s="9">
        <f t="shared" si="1"/>
        <v>557.7657315500968</v>
      </c>
      <c r="H8" s="9">
        <f t="shared" si="2"/>
        <v>2932.0181479610428</v>
      </c>
      <c r="I8" s="9">
        <f t="shared" si="3"/>
        <v>468.6190617181544</v>
      </c>
    </row>
    <row r="9" spans="1:9" ht="15" customHeight="1">
      <c r="A9" s="8">
        <v>6</v>
      </c>
      <c r="B9" s="8" t="s">
        <v>14</v>
      </c>
      <c r="C9" s="9">
        <v>208.231671310027</v>
      </c>
      <c r="D9" s="10">
        <f t="shared" si="0"/>
        <v>1.2061021094997137E-2</v>
      </c>
      <c r="E9" s="9">
        <v>3215</v>
      </c>
      <c r="F9" s="9">
        <v>933</v>
      </c>
      <c r="G9" s="9">
        <f t="shared" si="1"/>
        <v>647.68793564549605</v>
      </c>
      <c r="H9" s="9">
        <f t="shared" si="2"/>
        <v>2231.8507107184028</v>
      </c>
      <c r="I9" s="9">
        <f t="shared" si="3"/>
        <v>502.00499351501202</v>
      </c>
    </row>
    <row r="10" spans="1:9" ht="15" customHeight="1">
      <c r="A10" s="8">
        <v>7</v>
      </c>
      <c r="B10" s="8" t="s">
        <v>15</v>
      </c>
      <c r="C10" s="9">
        <v>3064.7645529763604</v>
      </c>
      <c r="D10" s="10">
        <f t="shared" si="0"/>
        <v>0.17751473487245362</v>
      </c>
      <c r="E10" s="9">
        <v>44903</v>
      </c>
      <c r="F10" s="9">
        <v>9275</v>
      </c>
      <c r="G10" s="9">
        <f t="shared" si="1"/>
        <v>682.53002092874874</v>
      </c>
      <c r="H10" s="9">
        <f t="shared" si="2"/>
        <v>3304.3283590041624</v>
      </c>
      <c r="I10" s="9">
        <f t="shared" si="3"/>
        <v>565.68432813621041</v>
      </c>
    </row>
    <row r="11" spans="1:9" ht="15" customHeight="1">
      <c r="A11" s="8">
        <v>8</v>
      </c>
      <c r="B11" s="8" t="s">
        <v>16</v>
      </c>
      <c r="C11" s="9">
        <v>1343.7349877561201</v>
      </c>
      <c r="D11" s="10">
        <f t="shared" si="0"/>
        <v>7.7830696605621849E-2</v>
      </c>
      <c r="E11" s="9">
        <v>22531</v>
      </c>
      <c r="F11" s="9">
        <v>6005</v>
      </c>
      <c r="G11" s="9">
        <f t="shared" si="1"/>
        <v>596.39385191785539</v>
      </c>
      <c r="H11" s="9">
        <f t="shared" si="2"/>
        <v>2237.6935682866279</v>
      </c>
      <c r="I11" s="9">
        <f t="shared" si="3"/>
        <v>470.89115074156155</v>
      </c>
    </row>
    <row r="12" spans="1:9" ht="15" customHeight="1">
      <c r="A12" s="8">
        <v>9</v>
      </c>
      <c r="B12" s="8" t="s">
        <v>17</v>
      </c>
      <c r="C12" s="9">
        <v>5002.8624386432903</v>
      </c>
      <c r="D12" s="10">
        <f t="shared" si="0"/>
        <v>0.28977162325133776</v>
      </c>
      <c r="E12" s="9">
        <v>57746</v>
      </c>
      <c r="F12" s="9">
        <v>16434</v>
      </c>
      <c r="G12" s="9">
        <f t="shared" si="1"/>
        <v>866.35653355094553</v>
      </c>
      <c r="H12" s="9">
        <f t="shared" si="2"/>
        <v>3044.2147004036083</v>
      </c>
      <c r="I12" s="9">
        <f t="shared" si="3"/>
        <v>674.42200574862363</v>
      </c>
    </row>
    <row r="13" spans="1:9" ht="15" customHeight="1">
      <c r="A13" s="80"/>
      <c r="B13" s="80"/>
      <c r="C13" s="11">
        <f>SUM(C4:C12)</f>
        <v>17264.845958722406</v>
      </c>
      <c r="D13" s="12"/>
      <c r="E13" s="11">
        <f>SUM(E4:E12)</f>
        <v>301931</v>
      </c>
      <c r="F13" s="11">
        <f>SUM(F4:F12)</f>
        <v>107090</v>
      </c>
      <c r="G13" s="11">
        <f>(C13*10000)/E13</f>
        <v>571.81428732797917</v>
      </c>
      <c r="H13" s="11">
        <f>(C13*10000)/F13</f>
        <v>1612.1809654237004</v>
      </c>
      <c r="I13" s="11">
        <f>(C13*10000)/(E13+F13)</f>
        <v>422.10170037045549</v>
      </c>
    </row>
    <row r="14" spans="1:9" ht="15" customHeight="1">
      <c r="A14" s="59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60" t="s">
        <v>73</v>
      </c>
      <c r="J1" s="81" t="s">
        <v>135</v>
      </c>
    </row>
    <row r="3" spans="1:10" ht="50.1" customHeight="1">
      <c r="A3" s="2" t="s">
        <v>18</v>
      </c>
      <c r="B3" s="2" t="s">
        <v>19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3062.9982718819601</v>
      </c>
      <c r="D4" s="15">
        <v>4733.3668803986402</v>
      </c>
      <c r="E4" s="15">
        <v>6872.4657889408609</v>
      </c>
      <c r="F4" s="15">
        <v>1670.3686085166801</v>
      </c>
      <c r="G4" s="15">
        <v>3062.9982718819601</v>
      </c>
      <c r="H4" s="16">
        <f>E4/SUM($E4:$G4)</f>
        <v>0.5921562015189713</v>
      </c>
      <c r="I4" s="16">
        <f t="shared" ref="I4:J4" si="0">F4/SUM($E4:$G4)</f>
        <v>0.14392492603563814</v>
      </c>
      <c r="J4" s="16">
        <f t="shared" si="0"/>
        <v>0.26391887244539075</v>
      </c>
    </row>
    <row r="5" spans="1:10" ht="15" customHeight="1">
      <c r="A5" s="8">
        <v>12</v>
      </c>
      <c r="B5" s="8" t="s">
        <v>1</v>
      </c>
      <c r="C5" s="17">
        <v>813.42276152719694</v>
      </c>
      <c r="D5" s="17">
        <v>937.54757278852207</v>
      </c>
      <c r="E5" s="17">
        <v>728.89198591889794</v>
      </c>
      <c r="F5" s="17">
        <v>124.12481126132514</v>
      </c>
      <c r="G5" s="17">
        <v>813.42276152719694</v>
      </c>
      <c r="H5" s="18">
        <f t="shared" ref="H5:H13" si="1">E5/SUM($E5:$G5)</f>
        <v>0.43739479305464024</v>
      </c>
      <c r="I5" s="18">
        <f t="shared" ref="I5:I13" si="2">F5/SUM($E5:$G5)</f>
        <v>7.4485036443567743E-2</v>
      </c>
      <c r="J5" s="18">
        <f t="shared" ref="J5:J13" si="3">G5/SUM($E5:$G5)</f>
        <v>0.48812017050179202</v>
      </c>
    </row>
    <row r="6" spans="1:10" ht="15" customHeight="1">
      <c r="A6" s="8">
        <v>13</v>
      </c>
      <c r="B6" s="8" t="s">
        <v>2</v>
      </c>
      <c r="C6" s="17">
        <v>273.646804726612</v>
      </c>
      <c r="D6" s="17">
        <v>345.36634236692998</v>
      </c>
      <c r="E6" s="17">
        <v>359.19964754989201</v>
      </c>
      <c r="F6" s="17">
        <v>71.719537640317981</v>
      </c>
      <c r="G6" s="17">
        <v>273.646804726612</v>
      </c>
      <c r="H6" s="18">
        <f t="shared" si="1"/>
        <v>0.50981689819046982</v>
      </c>
      <c r="I6" s="18">
        <f t="shared" si="2"/>
        <v>0.10179250583580521</v>
      </c>
      <c r="J6" s="18">
        <f t="shared" si="3"/>
        <v>0.38839059597372499</v>
      </c>
    </row>
    <row r="7" spans="1:10" ht="15" customHeight="1">
      <c r="A7" s="8">
        <v>14</v>
      </c>
      <c r="B7" s="8" t="s">
        <v>3</v>
      </c>
      <c r="C7" s="17">
        <v>56.272126551005606</v>
      </c>
      <c r="D7" s="17">
        <v>97.702672646374296</v>
      </c>
      <c r="E7" s="17">
        <v>1141.2624852908657</v>
      </c>
      <c r="F7" s="17">
        <v>41.43054609536869</v>
      </c>
      <c r="G7" s="17">
        <v>56.272126551005606</v>
      </c>
      <c r="H7" s="18">
        <f t="shared" si="1"/>
        <v>0.92114171087019103</v>
      </c>
      <c r="I7" s="18">
        <f t="shared" si="2"/>
        <v>3.3439637773467847E-2</v>
      </c>
      <c r="J7" s="18">
        <f t="shared" si="3"/>
        <v>4.5418651356341107E-2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7">
        <v>1694.0366553370502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7">
        <v>355.00592748441699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80"/>
      <c r="B13" s="80"/>
      <c r="C13" s="11">
        <f>SUM(C4:C12)</f>
        <v>4206.3399646867747</v>
      </c>
      <c r="D13" s="11">
        <f t="shared" ref="D13:G13" si="4">SUM(D4:D12)</f>
        <v>6113.9834682004666</v>
      </c>
      <c r="E13" s="11">
        <f t="shared" si="4"/>
        <v>11150.862490521982</v>
      </c>
      <c r="F13" s="11">
        <f t="shared" si="4"/>
        <v>1907.6435035136919</v>
      </c>
      <c r="G13" s="11">
        <f t="shared" si="4"/>
        <v>4206.3399646867747</v>
      </c>
      <c r="H13" s="19">
        <f t="shared" si="1"/>
        <v>0.64587095171204845</v>
      </c>
      <c r="I13" s="19">
        <f t="shared" si="2"/>
        <v>0.11049293507017495</v>
      </c>
      <c r="J13" s="19">
        <f t="shared" si="3"/>
        <v>0.24363611321777656</v>
      </c>
    </row>
    <row r="14" spans="1:10" ht="15" customHeight="1">
      <c r="A14" s="59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60" t="s">
        <v>74</v>
      </c>
      <c r="J1" s="81" t="s">
        <v>135</v>
      </c>
    </row>
    <row r="3" spans="1:10" ht="50.1" customHeight="1">
      <c r="A3" s="2" t="s">
        <v>25</v>
      </c>
      <c r="B3" s="2" t="s">
        <v>26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  <c r="J4" s="14" t="s">
        <v>44</v>
      </c>
    </row>
    <row r="5" spans="1:10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  <c r="J5" s="13" t="s">
        <v>44</v>
      </c>
    </row>
    <row r="6" spans="1:10" ht="15" customHeight="1">
      <c r="A6" s="8">
        <v>3</v>
      </c>
      <c r="B6" s="8" t="s">
        <v>11</v>
      </c>
      <c r="C6" s="13" t="s">
        <v>44</v>
      </c>
      <c r="D6" s="13" t="s">
        <v>44</v>
      </c>
      <c r="E6" s="13" t="s">
        <v>44</v>
      </c>
      <c r="F6" s="13" t="s">
        <v>44</v>
      </c>
      <c r="G6" s="13" t="s">
        <v>44</v>
      </c>
      <c r="H6" s="13" t="s">
        <v>44</v>
      </c>
      <c r="I6" s="13" t="s">
        <v>44</v>
      </c>
      <c r="J6" s="13" t="s">
        <v>44</v>
      </c>
    </row>
    <row r="7" spans="1:10" ht="15" customHeight="1">
      <c r="A7" s="8">
        <v>4</v>
      </c>
      <c r="B7" s="8" t="s">
        <v>12</v>
      </c>
      <c r="C7" s="17">
        <v>680.17055878540907</v>
      </c>
      <c r="D7" s="17">
        <v>961.249149456699</v>
      </c>
      <c r="E7" s="17">
        <v>2506.1704995502214</v>
      </c>
      <c r="F7" s="17">
        <v>281.07859067128993</v>
      </c>
      <c r="G7" s="17">
        <v>680.17055878540907</v>
      </c>
      <c r="H7" s="18">
        <f t="shared" ref="H7:H13" si="0">E7/SUM($E7:$G7)</f>
        <v>0.72277680616708639</v>
      </c>
      <c r="I7" s="18">
        <f t="shared" ref="I7:I13" si="1">F7/SUM($E7:$G7)</f>
        <v>8.1062755340788273E-2</v>
      </c>
      <c r="J7" s="18">
        <f t="shared" ref="J7:J13" si="2">G7/SUM($E7:$G7)</f>
        <v>0.19616043849212542</v>
      </c>
    </row>
    <row r="8" spans="1:10" ht="15" customHeight="1">
      <c r="A8" s="8">
        <v>5</v>
      </c>
      <c r="B8" s="8" t="s">
        <v>13</v>
      </c>
      <c r="C8" s="17">
        <v>1021.9681428263601</v>
      </c>
      <c r="D8" s="17">
        <v>1551.44282494917</v>
      </c>
      <c r="E8" s="17">
        <v>2626.3898340805199</v>
      </c>
      <c r="F8" s="17">
        <v>529.4746821228099</v>
      </c>
      <c r="G8" s="17">
        <v>1021.9681428263601</v>
      </c>
      <c r="H8" s="18">
        <f t="shared" si="0"/>
        <v>0.62864888290918386</v>
      </c>
      <c r="I8" s="18">
        <f t="shared" si="1"/>
        <v>0.12673429630515201</v>
      </c>
      <c r="J8" s="18">
        <f t="shared" si="2"/>
        <v>0.24461682078566407</v>
      </c>
    </row>
    <row r="9" spans="1:10" ht="15" customHeight="1">
      <c r="A9" s="8">
        <v>6</v>
      </c>
      <c r="B9" s="8" t="s">
        <v>14</v>
      </c>
      <c r="C9" s="17">
        <v>54.732116391648503</v>
      </c>
      <c r="D9" s="17">
        <v>72.105278644881309</v>
      </c>
      <c r="E9" s="17">
        <v>136.12639266514569</v>
      </c>
      <c r="F9" s="17">
        <v>17.373162253232806</v>
      </c>
      <c r="G9" s="17">
        <v>54.732116391648503</v>
      </c>
      <c r="H9" s="18">
        <f t="shared" si="0"/>
        <v>0.65372568835829525</v>
      </c>
      <c r="I9" s="18">
        <f t="shared" si="1"/>
        <v>8.3431891719135592E-2</v>
      </c>
      <c r="J9" s="18">
        <f t="shared" si="2"/>
        <v>0.26284241992256913</v>
      </c>
    </row>
    <row r="10" spans="1:10" ht="15" customHeight="1">
      <c r="A10" s="8">
        <v>7</v>
      </c>
      <c r="B10" s="8" t="s">
        <v>15</v>
      </c>
      <c r="C10" s="17">
        <v>859.37315693994708</v>
      </c>
      <c r="D10" s="17">
        <v>1177.3944788117201</v>
      </c>
      <c r="E10" s="17">
        <v>1887.3700741646403</v>
      </c>
      <c r="F10" s="17">
        <v>318.02132187177301</v>
      </c>
      <c r="G10" s="17">
        <v>859.37315693994708</v>
      </c>
      <c r="H10" s="18">
        <f t="shared" si="0"/>
        <v>0.61582873383591963</v>
      </c>
      <c r="I10" s="18">
        <f t="shared" si="1"/>
        <v>0.10376696688263544</v>
      </c>
      <c r="J10" s="18">
        <f t="shared" si="2"/>
        <v>0.28040429928144489</v>
      </c>
    </row>
    <row r="11" spans="1:10" ht="15" customHeight="1">
      <c r="A11" s="8">
        <v>8</v>
      </c>
      <c r="B11" s="8" t="s">
        <v>16</v>
      </c>
      <c r="C11" s="17">
        <v>320.975260561852</v>
      </c>
      <c r="D11" s="17">
        <v>488.95830215935206</v>
      </c>
      <c r="E11" s="17">
        <v>854.77668559676795</v>
      </c>
      <c r="F11" s="17">
        <v>167.98304159750006</v>
      </c>
      <c r="G11" s="17">
        <v>320.975260561852</v>
      </c>
      <c r="H11" s="18">
        <f t="shared" si="0"/>
        <v>0.6361199889750172</v>
      </c>
      <c r="I11" s="18">
        <f t="shared" si="1"/>
        <v>0.12501203222966759</v>
      </c>
      <c r="J11" s="18">
        <f t="shared" si="2"/>
        <v>0.23886797879531518</v>
      </c>
    </row>
    <row r="12" spans="1:10" ht="15" customHeight="1">
      <c r="A12" s="8">
        <v>9</v>
      </c>
      <c r="B12" s="8" t="s">
        <v>17</v>
      </c>
      <c r="C12" s="17">
        <v>1269.1207291815501</v>
      </c>
      <c r="D12" s="17">
        <v>1862.8334341786801</v>
      </c>
      <c r="E12" s="17">
        <v>3140.0290044646099</v>
      </c>
      <c r="F12" s="17">
        <v>593.71270499713</v>
      </c>
      <c r="G12" s="17">
        <v>1269.1207291815501</v>
      </c>
      <c r="H12" s="18">
        <f t="shared" si="0"/>
        <v>0.62764648098462283</v>
      </c>
      <c r="I12" s="18">
        <f t="shared" si="1"/>
        <v>0.11867460124650898</v>
      </c>
      <c r="J12" s="18">
        <f t="shared" si="2"/>
        <v>0.25367891776886808</v>
      </c>
    </row>
    <row r="13" spans="1:10" ht="15" customHeight="1">
      <c r="A13" s="80"/>
      <c r="B13" s="80"/>
      <c r="C13" s="11">
        <f>SUM(C4:C12)</f>
        <v>4206.3399646867665</v>
      </c>
      <c r="D13" s="11">
        <f t="shared" ref="D13:G13" si="3">SUM(D4:D12)</f>
        <v>6113.983468200503</v>
      </c>
      <c r="E13" s="11">
        <f t="shared" si="3"/>
        <v>11150.862490521904</v>
      </c>
      <c r="F13" s="11">
        <f t="shared" si="3"/>
        <v>1907.6435035137358</v>
      </c>
      <c r="G13" s="11">
        <f t="shared" si="3"/>
        <v>4206.3399646867665</v>
      </c>
      <c r="H13" s="19">
        <f t="shared" si="0"/>
        <v>0.64587095171204556</v>
      </c>
      <c r="I13" s="19">
        <f t="shared" si="1"/>
        <v>0.11049293507017777</v>
      </c>
      <c r="J13" s="19">
        <f t="shared" si="2"/>
        <v>0.2436361132177767</v>
      </c>
    </row>
    <row r="14" spans="1:10" ht="15" customHeight="1">
      <c r="A14" s="59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3" sqref="J23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60" t="s">
        <v>75</v>
      </c>
      <c r="L1" s="81" t="s">
        <v>135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136</v>
      </c>
      <c r="F3" s="2" t="s">
        <v>140</v>
      </c>
      <c r="G3" s="2" t="s">
        <v>33</v>
      </c>
      <c r="H3" s="2" t="s">
        <v>34</v>
      </c>
      <c r="I3" s="2" t="s">
        <v>35</v>
      </c>
      <c r="J3" s="2" t="s">
        <v>137</v>
      </c>
      <c r="K3" s="2" t="s">
        <v>141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107.486279540867</v>
      </c>
      <c r="D4" s="21">
        <v>114.77361668052899</v>
      </c>
      <c r="E4" s="15">
        <v>402.42738225672304</v>
      </c>
      <c r="F4" s="15">
        <v>3187.7232767127498</v>
      </c>
      <c r="G4" s="15">
        <v>7793.4221217691793</v>
      </c>
      <c r="H4" s="16">
        <v>9.2614017910364384E-3</v>
      </c>
      <c r="I4" s="16">
        <v>9.8893047896837331E-3</v>
      </c>
      <c r="J4" s="16">
        <v>3.4674580743837856E-2</v>
      </c>
      <c r="K4" s="16">
        <v>0.2746656242116115</v>
      </c>
      <c r="L4" s="16">
        <v>0.67150908846383051</v>
      </c>
    </row>
    <row r="5" spans="1:12" ht="15" customHeight="1">
      <c r="A5" s="22">
        <v>12</v>
      </c>
      <c r="B5" s="22" t="s">
        <v>1</v>
      </c>
      <c r="C5" s="23">
        <v>17.263999986494301</v>
      </c>
      <c r="D5" s="23">
        <v>39.058287749132099</v>
      </c>
      <c r="E5" s="17">
        <v>139.774912422802</v>
      </c>
      <c r="F5" s="17">
        <v>252.484789828478</v>
      </c>
      <c r="G5" s="17">
        <v>1217.85756832319</v>
      </c>
      <c r="H5" s="18">
        <v>1.0359811671778475E-2</v>
      </c>
      <c r="I5" s="18">
        <v>2.3438166451557559E-2</v>
      </c>
      <c r="J5" s="18">
        <v>8.3876376869344724E-2</v>
      </c>
      <c r="K5" s="18">
        <v>0.15151151961641973</v>
      </c>
      <c r="L5" s="18">
        <v>0.73081412539089952</v>
      </c>
    </row>
    <row r="6" spans="1:12" ht="15" customHeight="1">
      <c r="A6" s="22">
        <v>13</v>
      </c>
      <c r="B6" s="22" t="s">
        <v>2</v>
      </c>
      <c r="C6" s="23">
        <v>8.3451990179605691</v>
      </c>
      <c r="D6" s="23">
        <v>31.129962340165498</v>
      </c>
      <c r="E6" s="17">
        <v>33.2230488887555</v>
      </c>
      <c r="F6" s="17">
        <v>210.523200760474</v>
      </c>
      <c r="G6" s="17">
        <v>421.34458028688999</v>
      </c>
      <c r="H6" s="18">
        <v>1.1844453352951279E-2</v>
      </c>
      <c r="I6" s="18">
        <v>4.4183174783928497E-2</v>
      </c>
      <c r="J6" s="18">
        <v>4.7153920710431604E-2</v>
      </c>
      <c r="K6" s="18">
        <v>0.2987984140048478</v>
      </c>
      <c r="L6" s="18">
        <v>0.5980200371478408</v>
      </c>
    </row>
    <row r="7" spans="1:12" ht="15" customHeight="1">
      <c r="A7" s="22">
        <v>14</v>
      </c>
      <c r="B7" s="22" t="s">
        <v>3</v>
      </c>
      <c r="C7" s="23">
        <v>7.1902729151621303</v>
      </c>
      <c r="D7" s="23">
        <v>27.671885117411602</v>
      </c>
      <c r="E7" s="17">
        <v>85.622632126283207</v>
      </c>
      <c r="F7" s="17">
        <v>407.27861556554302</v>
      </c>
      <c r="G7" s="17">
        <v>711.20175130849202</v>
      </c>
      <c r="H7" s="18">
        <v>5.8034504637576693E-3</v>
      </c>
      <c r="I7" s="18">
        <v>2.2334675806122747E-2</v>
      </c>
      <c r="J7" s="18">
        <v>6.9108184068173997E-2</v>
      </c>
      <c r="K7" s="18">
        <v>0.32872483399041269</v>
      </c>
      <c r="L7" s="18">
        <v>0.57402885567153283</v>
      </c>
    </row>
    <row r="8" spans="1:12" ht="15" customHeight="1">
      <c r="A8" s="22">
        <v>15</v>
      </c>
      <c r="B8" s="22" t="s">
        <v>4</v>
      </c>
      <c r="C8" s="23">
        <v>16.210359300424599</v>
      </c>
      <c r="D8" s="23">
        <v>53.787622769728102</v>
      </c>
      <c r="E8" s="17">
        <v>116.34473895465401</v>
      </c>
      <c r="F8" s="17">
        <v>416.27047977009499</v>
      </c>
      <c r="G8" s="17">
        <v>1091.4234606151899</v>
      </c>
      <c r="H8" s="18">
        <v>9.5690723050416929E-3</v>
      </c>
      <c r="I8" s="18">
        <v>3.175115627365234E-2</v>
      </c>
      <c r="J8" s="18">
        <v>6.8678997099041711E-2</v>
      </c>
      <c r="K8" s="18">
        <v>0.24572696049186885</v>
      </c>
      <c r="L8" s="18">
        <v>0.64427381383039539</v>
      </c>
    </row>
    <row r="9" spans="1:12" ht="15" customHeight="1">
      <c r="A9" s="8">
        <v>16</v>
      </c>
      <c r="B9" s="8" t="s">
        <v>5</v>
      </c>
      <c r="C9" s="25" t="s">
        <v>44</v>
      </c>
      <c r="D9" s="25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  <c r="K9" s="13" t="s">
        <v>44</v>
      </c>
      <c r="L9" s="13" t="s">
        <v>44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1.2621121044924799</v>
      </c>
      <c r="E10" s="17">
        <v>3.6876174302746003</v>
      </c>
      <c r="F10" s="17">
        <v>57.325753317534797</v>
      </c>
      <c r="G10" s="17">
        <v>292.73044532468703</v>
      </c>
      <c r="H10" s="18">
        <v>0</v>
      </c>
      <c r="I10" s="18">
        <v>3.5551859963962387E-3</v>
      </c>
      <c r="J10" s="18">
        <v>1.038748127168212E-2</v>
      </c>
      <c r="K10" s="18">
        <v>0.16147829872000033</v>
      </c>
      <c r="L10" s="18">
        <v>0.82457903401192134</v>
      </c>
    </row>
    <row r="11" spans="1:12" ht="15" customHeight="1">
      <c r="A11" s="8">
        <v>18</v>
      </c>
      <c r="B11" s="8" t="s">
        <v>7</v>
      </c>
      <c r="C11" s="25" t="s">
        <v>44</v>
      </c>
      <c r="D11" s="25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  <c r="K11" s="13" t="s">
        <v>44</v>
      </c>
      <c r="L11" s="13" t="s">
        <v>44</v>
      </c>
    </row>
    <row r="12" spans="1:12" ht="15" customHeight="1">
      <c r="A12" s="8">
        <v>19</v>
      </c>
      <c r="B12" s="8" t="s">
        <v>8</v>
      </c>
      <c r="C12" s="25" t="s">
        <v>44</v>
      </c>
      <c r="D12" s="25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  <c r="K12" s="13" t="s">
        <v>44</v>
      </c>
      <c r="L12" s="13" t="s">
        <v>44</v>
      </c>
    </row>
    <row r="13" spans="1:12" ht="15" customHeight="1">
      <c r="A13" s="80"/>
      <c r="B13" s="80"/>
      <c r="C13" s="24">
        <f t="shared" ref="C13:G13" si="0">SUM(C4:C12)</f>
        <v>156.49611076090861</v>
      </c>
      <c r="D13" s="24">
        <f t="shared" si="0"/>
        <v>267.68348676145871</v>
      </c>
      <c r="E13" s="11">
        <f t="shared" si="0"/>
        <v>781.08033207949234</v>
      </c>
      <c r="F13" s="11">
        <f t="shared" si="0"/>
        <v>4531.6061159548744</v>
      </c>
      <c r="G13" s="11">
        <f t="shared" si="0"/>
        <v>11527.979927627628</v>
      </c>
      <c r="H13" s="19">
        <v>9.0644371229246581E-3</v>
      </c>
      <c r="I13" s="19">
        <v>1.550453952367851E-2</v>
      </c>
      <c r="J13" s="19">
        <v>4.5241083140426554E-2</v>
      </c>
      <c r="K13" s="19">
        <v>0.26247590757504202</v>
      </c>
      <c r="L13" s="19">
        <v>0.66771403263792828</v>
      </c>
    </row>
    <row r="14" spans="1:12" ht="15" customHeight="1">
      <c r="A14" s="59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0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60" t="s">
        <v>76</v>
      </c>
      <c r="F1" s="81" t="s">
        <v>135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11995.0977</v>
      </c>
      <c r="D4" s="15">
        <v>11605.832669339501</v>
      </c>
      <c r="E4" s="15">
        <f t="shared" ref="E4:E13" si="0">D4-C4</f>
        <v>-389.26503066049918</v>
      </c>
      <c r="F4" s="27">
        <f t="shared" ref="F4:F13" si="1">D4/C4-1</f>
        <v>-3.245201001243192E-2</v>
      </c>
    </row>
    <row r="5" spans="1:6" ht="15" customHeight="1">
      <c r="A5" s="8">
        <v>12</v>
      </c>
      <c r="B5" s="8" t="s">
        <v>1</v>
      </c>
      <c r="C5" s="17">
        <v>1948.8127999999999</v>
      </c>
      <c r="D5" s="17">
        <v>1666.43955870742</v>
      </c>
      <c r="E5" s="17">
        <f t="shared" si="0"/>
        <v>-282.37324129257991</v>
      </c>
      <c r="F5" s="28">
        <f t="shared" si="1"/>
        <v>-0.14489500545797929</v>
      </c>
    </row>
    <row r="6" spans="1:6" ht="15" customHeight="1">
      <c r="A6" s="8">
        <v>13</v>
      </c>
      <c r="B6" s="8" t="s">
        <v>2</v>
      </c>
      <c r="C6" s="17">
        <v>604.69179999999994</v>
      </c>
      <c r="D6" s="17">
        <v>704.56598991682199</v>
      </c>
      <c r="E6" s="17">
        <f t="shared" si="0"/>
        <v>99.874189916822047</v>
      </c>
      <c r="F6" s="28">
        <f t="shared" si="1"/>
        <v>0.16516544447406445</v>
      </c>
    </row>
    <row r="7" spans="1:6" ht="15" customHeight="1">
      <c r="A7" s="8">
        <v>14</v>
      </c>
      <c r="B7" s="8" t="s">
        <v>3</v>
      </c>
      <c r="C7" s="17">
        <v>1302.9043999999999</v>
      </c>
      <c r="D7" s="17">
        <v>1238.9651579372401</v>
      </c>
      <c r="E7" s="17">
        <f t="shared" si="0"/>
        <v>-63.939242062759831</v>
      </c>
      <c r="F7" s="28">
        <f t="shared" si="1"/>
        <v>-4.9074392612965201E-2</v>
      </c>
    </row>
    <row r="8" spans="1:6" ht="15" customHeight="1">
      <c r="A8" s="8">
        <v>15</v>
      </c>
      <c r="B8" s="8" t="s">
        <v>4</v>
      </c>
      <c r="C8" s="17">
        <v>2056.7055</v>
      </c>
      <c r="D8" s="17">
        <v>1694.0366553370502</v>
      </c>
      <c r="E8" s="17">
        <f t="shared" si="0"/>
        <v>-362.66884466294982</v>
      </c>
      <c r="F8" s="28">
        <f t="shared" si="1"/>
        <v>-0.17633484456717297</v>
      </c>
    </row>
    <row r="9" spans="1:6" ht="15" customHeight="1">
      <c r="A9" s="8">
        <v>16</v>
      </c>
      <c r="B9" s="8" t="s">
        <v>5</v>
      </c>
      <c r="C9" s="47" t="s">
        <v>44</v>
      </c>
      <c r="D9" s="13" t="s">
        <v>44</v>
      </c>
      <c r="E9" s="13" t="s">
        <v>44</v>
      </c>
      <c r="F9" s="13" t="s">
        <v>44</v>
      </c>
    </row>
    <row r="10" spans="1:6" ht="15" customHeight="1">
      <c r="A10" s="8">
        <v>17</v>
      </c>
      <c r="B10" s="8" t="s">
        <v>6</v>
      </c>
      <c r="C10" s="17">
        <v>218.47630000000001</v>
      </c>
      <c r="D10" s="17">
        <v>355.00592748441699</v>
      </c>
      <c r="E10" s="17">
        <f t="shared" si="0"/>
        <v>136.52962748441698</v>
      </c>
      <c r="F10" s="28">
        <f t="shared" si="1"/>
        <v>0.62491733650019232</v>
      </c>
    </row>
    <row r="11" spans="1:6" ht="15" customHeight="1">
      <c r="A11" s="8">
        <v>18</v>
      </c>
      <c r="B11" s="8" t="s">
        <v>7</v>
      </c>
      <c r="C11" s="47" t="s">
        <v>44</v>
      </c>
      <c r="D11" s="13" t="s">
        <v>44</v>
      </c>
      <c r="E11" s="13" t="s">
        <v>44</v>
      </c>
      <c r="F11" s="13" t="s">
        <v>44</v>
      </c>
    </row>
    <row r="12" spans="1:6" ht="15" customHeight="1">
      <c r="A12" s="8">
        <v>19</v>
      </c>
      <c r="B12" s="8" t="s">
        <v>8</v>
      </c>
      <c r="C12" s="17">
        <v>82.992199999999997</v>
      </c>
      <c r="D12" s="13" t="s">
        <v>44</v>
      </c>
      <c r="E12" s="17">
        <v>-82.992199999999997</v>
      </c>
      <c r="F12" s="29">
        <v>-1</v>
      </c>
    </row>
    <row r="13" spans="1:6" ht="15" customHeight="1">
      <c r="A13" s="80"/>
      <c r="B13" s="80"/>
      <c r="C13" s="11">
        <f t="shared" ref="C13:D13" si="2">SUM(C4:C12)</f>
        <v>18209.680700000001</v>
      </c>
      <c r="D13" s="11">
        <f t="shared" si="2"/>
        <v>17264.84595872245</v>
      </c>
      <c r="E13" s="26">
        <f t="shared" si="0"/>
        <v>-944.83474127755107</v>
      </c>
      <c r="F13" s="30">
        <f t="shared" si="1"/>
        <v>-5.188639805625761E-2</v>
      </c>
    </row>
    <row r="14" spans="1:6" ht="15" customHeight="1">
      <c r="A14" s="59" t="s">
        <v>24</v>
      </c>
      <c r="B14" s="3"/>
      <c r="C14" s="3"/>
      <c r="D14" s="3"/>
      <c r="E14" s="3"/>
      <c r="F14" s="4"/>
    </row>
    <row r="15" spans="1:6" s="43" customFormat="1" ht="15" customHeight="1">
      <c r="A15" s="42"/>
      <c r="B15" s="42"/>
      <c r="C15" s="42"/>
      <c r="D15" s="42"/>
      <c r="E15" s="42"/>
      <c r="F15" s="42"/>
    </row>
    <row r="16" spans="1:6" s="43" customFormat="1" ht="15" customHeight="1">
      <c r="A16" s="44" t="s">
        <v>60</v>
      </c>
      <c r="B16" s="45"/>
      <c r="C16" s="45"/>
      <c r="D16" s="45"/>
      <c r="E16" s="45"/>
      <c r="F16" s="46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2012-11-16T14:49:15Z</dcterms:created>
  <dcterms:modified xsi:type="dcterms:W3CDTF">2012-12-18T07:11:35Z</dcterms:modified>
</cp:coreProperties>
</file>