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10"/>
  <c r="F11"/>
  <c r="F12"/>
  <c r="E4"/>
  <c r="E5"/>
  <c r="E6"/>
  <c r="E7"/>
  <c r="E8"/>
  <c r="E10"/>
  <c r="E11"/>
  <c r="E12"/>
  <c r="C13"/>
  <c r="D13"/>
  <c r="C13" i="5"/>
  <c r="D13"/>
  <c r="E13"/>
  <c r="F13"/>
  <c r="G13"/>
  <c r="H9" i="7"/>
  <c r="I9"/>
  <c r="J9"/>
  <c r="H10"/>
  <c r="I10"/>
  <c r="J10"/>
  <c r="H11"/>
  <c r="I11"/>
  <c r="J11"/>
  <c r="H12"/>
  <c r="I12"/>
  <c r="J12"/>
  <c r="D13"/>
  <c r="E13"/>
  <c r="F13"/>
  <c r="I13" s="1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9"/>
  <c r="I10"/>
  <c r="I11"/>
  <c r="I12"/>
  <c r="H9"/>
  <c r="H10"/>
  <c r="H11"/>
  <c r="H12"/>
  <c r="G9"/>
  <c r="G10"/>
  <c r="G11"/>
  <c r="G12"/>
  <c r="F13" i="11"/>
  <c r="E13"/>
  <c r="C13"/>
  <c r="D9" s="1"/>
  <c r="I5"/>
  <c r="I6"/>
  <c r="I7"/>
  <c r="I4"/>
  <c r="H5"/>
  <c r="H6"/>
  <c r="H7"/>
  <c r="H4"/>
  <c r="G5"/>
  <c r="G6"/>
  <c r="G7"/>
  <c r="G4"/>
  <c r="E13" i="4" l="1"/>
  <c r="F13"/>
  <c r="J13" i="7"/>
  <c r="H13"/>
  <c r="J13" i="9"/>
  <c r="H13"/>
  <c r="I13"/>
  <c r="D12" i="11"/>
  <c r="D11"/>
  <c r="D12" i="10"/>
  <c r="D11"/>
  <c r="I13"/>
  <c r="H13"/>
  <c r="D10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<sst xmlns="http://schemas.openxmlformats.org/spreadsheetml/2006/main" count="362" uniqueCount="139">
  <si>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</si>
  <si>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</si>
  <si>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</si>
  <si>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</si>
  <si>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</si>
  <si>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</si>
  <si>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</si>
  <si>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</si>
  <si>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</si>
  <si>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</si>
  <si>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</si>
  <si>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</si>
  <si>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</si>
  <si>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</si>
  <si>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</si>
  <si>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</si>
  <si>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</si>
  <si>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</si>
  <si>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</si>
  <si>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</si>
  <si>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</si>
  <si>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</si>
  <si>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</si>
  <si>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</si>
  <si>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</si>
  <si>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</si>
  <si>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</si>
  <si>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</si>
  <si>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</si>
  <si>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</si>
  <si>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</si>
  <si>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</si>
  <si>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</si>
  <si>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</si>
  <si>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</si>
  <si>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</si>
  <si>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</si>
  <si>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</si>
  <si>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</si>
  <si>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</si>
  <si>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</si>
  <si>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</si>
  <si>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</si>
  <si>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</si>
  <si>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</si>
  <si>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</si>
  <si>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ja</t>
  </si>
  <si>
    <t>nein</t>
  </si>
  <si>
    <t>Einige Zonen für Bahn- und Parkierungsanlagen. Verkehrsflächen sind ausgespart.</t>
  </si>
  <si>
    <t>Der Golfplatz Realp ist in der Statistik 2012 den Nichtbauzonen zugewiesen, 2007 war er der „Zone für öffentliche Nutzungen“ zugeordnet.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</si>
  <si>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</si>
  <si>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</si>
  <si>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</si>
  <si>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</si>
  <si>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</si>
  <si>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</si>
  <si>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</si>
  <si>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</si>
  <si>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Fiche d'information du canton de UR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</si>
  <si>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</si>
  <si>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</si>
  <si>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</si>
  <si>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</si>
  <si>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</si>
  <si>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</si>
  <si>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</si>
  <si>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Office fédéral du développement territorial ARE</t>
  </si>
  <si>
    <t>Statistique suisse des zones à bâtir 2012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</si>
  <si>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</si>
  <si>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</si>
  <si>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</si>
  <si>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</si>
  <si>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</si>
  <si>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</si>
  <si>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</si>
  <si>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</si>
  <si>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</si>
  <si>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</si>
  <si>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</si>
  <si>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</si>
  <si>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</si>
  <si>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</si>
  <si>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</si>
  <si>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</si>
  <si>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</si>
  <si>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</si>
  <si>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</si>
  <si>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</si>
  <si>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</si>
  <si>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</si>
  <si>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</si>
  <si>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</si>
  <si>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</si>
  <si>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</si>
  <si>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</si>
  <si>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</si>
  <si>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</si>
  <si>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</si>
  <si>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</si>
  <si>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</si>
  <si>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</si>
  <si>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</si>
  <si>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</si>
  <si>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</si>
  <si>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</si>
  <si>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</si>
  <si>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</si>
  <si>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</si>
  <si>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</si>
  <si>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</si>
  <si>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</si>
  <si>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</si>
  <si>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</si>
  <si>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</si>
  <si>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</si>
  <si>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</si>
  <si>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</si>
  <si>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</si>
  <si>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</si>
  <si>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</si>
  <si>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</si>
  <si>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</si>
  <si>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</si>
  <si>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</si>
  <si>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</si>
  <si>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</si>
  <si>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</si>
  <si>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</si>
  <si>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</si>
  <si>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</si>
  <si>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</si>
  <si>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</si>
  <si>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de UR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</si>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</sst>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1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0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10" fillId="0" borderId="11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vertical="top"/>
    </xf>
    <xf numFmtId="0" fontId="12" fillId="0" borderId="0" xfId="0" applyFont="1"/>
    <xf numFmtId="49" fontId="14" fillId="0" borderId="0" xfId="0" applyNumberFormat="1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5" fillId="0" borderId="0" xfId="1" applyFont="1"/>
    <xf numFmtId="49" fontId="0" fillId="0" borderId="0" xfId="0" applyNumberFormat="1" applyFont="1"/>
    <xf numFmtId="0" fontId="17" fillId="0" borderId="0" xfId="2" applyFont="1" applyAlignment="1" applyProtection="1">
      <alignment vertical="top"/>
    </xf>
    <xf numFmtId="0" fontId="9" fillId="0" borderId="0" xfId="0" applyFont="1" applyAlignment="1">
      <alignment vertical="top"/>
    </xf>
    <xf numFmtId="0" fontId="9" fillId="0" borderId="0" xfId="3"/>
    <xf numFmtId="49" fontId="19" fillId="0" borderId="4" xfId="3" applyNumberFormat="1" applyFont="1" applyBorder="1" applyAlignment="1">
      <alignment horizontal="left" vertical="top" wrapText="1"/>
    </xf>
    <xf numFmtId="49" fontId="9" fillId="0" borderId="8" xfId="3" applyNumberFormat="1" applyBorder="1" applyAlignment="1">
      <alignment horizontal="left" vertical="top" wrapText="1"/>
    </xf>
    <xf numFmtId="49" fontId="19" fillId="0" borderId="5" xfId="3" applyNumberFormat="1" applyFont="1" applyBorder="1" applyAlignment="1">
      <alignment horizontal="left" vertical="top" wrapText="1"/>
    </xf>
    <xf numFmtId="49" fontId="9" fillId="0" borderId="13" xfId="3" applyNumberFormat="1" applyBorder="1" applyAlignment="1">
      <alignment horizontal="left" vertical="top" wrapText="1"/>
    </xf>
    <xf numFmtId="49" fontId="19" fillId="0" borderId="13" xfId="3" applyNumberFormat="1" applyFont="1" applyBorder="1" applyAlignment="1">
      <alignment horizontal="left" vertical="top" wrapText="1"/>
    </xf>
    <xf numFmtId="49" fontId="19" fillId="0" borderId="11" xfId="3" applyNumberFormat="1" applyFont="1" applyBorder="1" applyAlignment="1">
      <alignment horizontal="left" vertical="top" wrapText="1"/>
    </xf>
    <xf numFmtId="49" fontId="9" fillId="0" borderId="11" xfId="3" applyNumberFormat="1" applyBorder="1" applyAlignment="1">
      <alignment horizontal="left" vertical="top" wrapText="1"/>
    </xf>
    <xf numFmtId="0" fontId="9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8" fillId="5" borderId="4" xfId="3" applyNumberFormat="1" applyFont="1" applyFill="1" applyBorder="1" applyAlignment="1">
      <alignment horizontal="left" vertical="top" wrapText="1"/>
    </xf>
    <xf numFmtId="49" fontId="18" fillId="5" borderId="11" xfId="3" applyNumberFormat="1" applyFont="1" applyFill="1" applyBorder="1" applyAlignment="1">
      <alignment horizontal="left" vertical="top" wrapText="1"/>
    </xf>
    <xf numFmtId="49" fontId="8" fillId="5" borderId="4" xfId="3" applyNumberFormat="1" applyFont="1" applyFill="1" applyBorder="1" applyAlignment="1">
      <alignment horizontal="left" vertical="top" wrapText="1"/>
    </xf>
    <xf numFmtId="49" fontId="8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5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9102778452252938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424.87584077600798</c:v>
                </c:pt>
                <c:pt idx="1">
                  <c:v>191.19318399999702</c:v>
                </c:pt>
                <c:pt idx="2">
                  <c:v>83.384900882252097</c:v>
                </c:pt>
                <c:pt idx="3">
                  <c:v>95.442993499999503</c:v>
                </c:pt>
                <c:pt idx="4">
                  <c:v>112.18003700000199</c:v>
                </c:pt>
                <c:pt idx="5">
                  <c:v>1.4059140000000601</c:v>
                </c:pt>
                <c:pt idx="6">
                  <c:v>38.505172499997798</c:v>
                </c:pt>
                <c:pt idx="7">
                  <c:v>25.242121999999501</c:v>
                </c:pt>
                <c:pt idx="8">
                  <c:v>7.4562805000004602</c:v>
                </c:pt>
              </c:numCache>
            </c:numRef>
          </c:val>
        </c:ser>
        <c:gapWidth val="70"/>
        <c:axId val="120018816"/>
        <c:axId val="120020352"/>
      </c:barChart>
      <c:catAx>
        <c:axId val="120018816"/>
        <c:scaling>
          <c:orientation val="maxMin"/>
        </c:scaling>
        <c:axPos val="l"/>
        <c:tickLblPos val="nextTo"/>
        <c:crossAx val="120020352"/>
        <c:crosses val="autoZero"/>
        <c:auto val="1"/>
        <c:lblAlgn val="ctr"/>
        <c:lblOffset val="100"/>
      </c:catAx>
      <c:valAx>
        <c:axId val="120020352"/>
        <c:scaling>
          <c:orientation val="minMax"/>
        </c:scaling>
        <c:axPos val="t"/>
        <c:majorGridlines/>
        <c:numFmt formatCode="#,##0" sourceLinked="1"/>
        <c:tickLblPos val="high"/>
        <c:crossAx val="12001881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4.80601236697483</c:v>
                </c:pt>
                <c:pt idx="1">
                  <c:v>0</c:v>
                </c:pt>
                <c:pt idx="2">
                  <c:v>0.49800582527983495</c:v>
                </c:pt>
                <c:pt idx="3">
                  <c:v>0.99598669861509603</c:v>
                </c:pt>
                <c:pt idx="4">
                  <c:v>3.7438090200054699</c:v>
                </c:pt>
                <c:pt idx="5">
                  <c:v>0</c:v>
                </c:pt>
                <c:pt idx="6">
                  <c:v>6.4633634226408399</c:v>
                </c:pt>
                <c:pt idx="7">
                  <c:v>0.15089778586275901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11.702885630084399</c:v>
                </c:pt>
                <c:pt idx="1">
                  <c:v>0.172087202277558</c:v>
                </c:pt>
                <c:pt idx="2">
                  <c:v>0.70282602228972901</c:v>
                </c:pt>
                <c:pt idx="3">
                  <c:v>19.2905148661591</c:v>
                </c:pt>
                <c:pt idx="4">
                  <c:v>9.3436042123612602</c:v>
                </c:pt>
                <c:pt idx="5">
                  <c:v>0</c:v>
                </c:pt>
                <c:pt idx="6">
                  <c:v>8.1765372852294504</c:v>
                </c:pt>
                <c:pt idx="7">
                  <c:v>0.26943676635013397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113.24128847873399</c:v>
                </c:pt>
                <c:pt idx="1">
                  <c:v>38.805820635882895</c:v>
                </c:pt>
                <c:pt idx="2">
                  <c:v>26.190327341668702</c:v>
                </c:pt>
                <c:pt idx="3">
                  <c:v>18.309199420311501</c:v>
                </c:pt>
                <c:pt idx="4">
                  <c:v>33.882160155521298</c:v>
                </c:pt>
                <c:pt idx="5">
                  <c:v>0</c:v>
                </c:pt>
                <c:pt idx="6">
                  <c:v>5.4965203307001103</c:v>
                </c:pt>
                <c:pt idx="7">
                  <c:v>7.9557357335017196</c:v>
                </c:pt>
                <c:pt idx="8">
                  <c:v>0.31193181049999497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198.92849170778402</c:v>
                </c:pt>
                <c:pt idx="1">
                  <c:v>84.498768391416391</c:v>
                </c:pt>
                <c:pt idx="2">
                  <c:v>37.507633542925802</c:v>
                </c:pt>
                <c:pt idx="3">
                  <c:v>30.868601965522998</c:v>
                </c:pt>
                <c:pt idx="4">
                  <c:v>46.746133940156199</c:v>
                </c:pt>
                <c:pt idx="5">
                  <c:v>1.4059140000000601</c:v>
                </c:pt>
                <c:pt idx="6">
                  <c:v>13.957360165344602</c:v>
                </c:pt>
                <c:pt idx="7">
                  <c:v>12.275342140963</c:v>
                </c:pt>
                <c:pt idx="8">
                  <c:v>1.38029233750007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96.197159838576198</c:v>
                </c:pt>
                <c:pt idx="1">
                  <c:v>67.71651168164361</c:v>
                </c:pt>
                <c:pt idx="2">
                  <c:v>18.486107953558101</c:v>
                </c:pt>
                <c:pt idx="3">
                  <c:v>25.9786914176407</c:v>
                </c:pt>
                <c:pt idx="4">
                  <c:v>18.464329233459598</c:v>
                </c:pt>
                <c:pt idx="5">
                  <c:v>0</c:v>
                </c:pt>
                <c:pt idx="6">
                  <c:v>10.2637272272523</c:v>
                </c:pt>
                <c:pt idx="7">
                  <c:v>4.59071118632228</c:v>
                </c:pt>
                <c:pt idx="8">
                  <c:v>5.7640560000004797</c:v>
                </c:pt>
              </c:numCache>
            </c:numRef>
          </c:val>
        </c:ser>
        <c:gapWidth val="50"/>
        <c:overlap val="100"/>
        <c:axId val="124170624"/>
        <c:axId val="124172160"/>
      </c:barChart>
      <c:catAx>
        <c:axId val="124170624"/>
        <c:scaling>
          <c:orientation val="maxMin"/>
        </c:scaling>
        <c:axPos val="l"/>
        <c:tickLblPos val="nextTo"/>
        <c:crossAx val="124172160"/>
        <c:crosses val="autoZero"/>
        <c:auto val="1"/>
        <c:lblAlgn val="ctr"/>
        <c:lblOffset val="100"/>
      </c:catAx>
      <c:valAx>
        <c:axId val="124172160"/>
        <c:scaling>
          <c:orientation val="minMax"/>
        </c:scaling>
        <c:axPos val="t"/>
        <c:majorGridlines/>
        <c:numFmt formatCode="#,##0" sourceLinked="1"/>
        <c:tickLblPos val="high"/>
        <c:crossAx val="12417062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1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1.131156902060465E-2</c:v>
                </c:pt>
                <c:pt idx="1">
                  <c:v>0</c:v>
                </c:pt>
                <c:pt idx="2">
                  <c:v>5.9723741490898897E-3</c:v>
                </c:pt>
                <c:pt idx="3">
                  <c:v>1.0435409169710905E-2</c:v>
                </c:pt>
                <c:pt idx="4">
                  <c:v>3.3373219823768639E-2</c:v>
                </c:pt>
                <c:pt idx="5">
                  <c:v>0</c:v>
                </c:pt>
                <c:pt idx="6">
                  <c:v>0.14571069591680291</c:v>
                </c:pt>
                <c:pt idx="7">
                  <c:v>5.9780146938606012E-3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2.7544248419874139E-2</c:v>
                </c:pt>
                <c:pt idx="1">
                  <c:v>9.0006973657171191E-4</c:v>
                </c:pt>
                <c:pt idx="2">
                  <c:v>8.4286965207128021E-3</c:v>
                </c:pt>
                <c:pt idx="3">
                  <c:v>0.20211556640532635</c:v>
                </c:pt>
                <c:pt idx="4">
                  <c:v>8.32911496444248E-2</c:v>
                </c:pt>
                <c:pt idx="5">
                  <c:v>0</c:v>
                </c:pt>
                <c:pt idx="6">
                  <c:v>0.1843326547052922</c:v>
                </c:pt>
                <c:pt idx="7">
                  <c:v>1.0674092658803553E-2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5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0.26652795556905612</c:v>
                </c:pt>
                <c:pt idx="1">
                  <c:v>0.20296654425733085</c:v>
                </c:pt>
                <c:pt idx="2">
                  <c:v>0.31408956689149381</c:v>
                </c:pt>
                <c:pt idx="3">
                  <c:v>0.19183387467569166</c:v>
                </c:pt>
                <c:pt idx="4">
                  <c:v>0.30203377707891071</c:v>
                </c:pt>
                <c:pt idx="5">
                  <c:v>0</c:v>
                </c:pt>
                <c:pt idx="6">
                  <c:v>0.12391409087436575</c:v>
                </c:pt>
                <c:pt idx="7">
                  <c:v>0.31517695798797424</c:v>
                </c:pt>
                <c:pt idx="8">
                  <c:v>4.183477609591181E-2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0.46820382310705017</c:v>
                </c:pt>
                <c:pt idx="1">
                  <c:v>0.4419549112317378</c:v>
                </c:pt>
                <c:pt idx="2">
                  <c:v>0.4498132543719412</c:v>
                </c:pt>
                <c:pt idx="3">
                  <c:v>0.3234244919687046</c:v>
                </c:pt>
                <c:pt idx="4">
                  <c:v>0.41670635322468597</c:v>
                </c:pt>
                <c:pt idx="5">
                  <c:v>1</c:v>
                </c:pt>
                <c:pt idx="6">
                  <c:v>0.31465609000566902</c:v>
                </c:pt>
                <c:pt idx="7">
                  <c:v>0.48630385973710633</c:v>
                </c:pt>
                <c:pt idx="8">
                  <c:v>0.18511808973140653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5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0.22641240388341496</c:v>
                </c:pt>
                <c:pt idx="1">
                  <c:v>0.35417847477435976</c:v>
                </c:pt>
                <c:pt idx="2">
                  <c:v>0.22169610806676227</c:v>
                </c:pt>
                <c:pt idx="3">
                  <c:v>0.27219065778056639</c:v>
                </c:pt>
                <c:pt idx="4">
                  <c:v>0.1645955002282099</c:v>
                </c:pt>
                <c:pt idx="5">
                  <c:v>0</c:v>
                </c:pt>
                <c:pt idx="6">
                  <c:v>0.23138646849787009</c:v>
                </c:pt>
                <c:pt idx="7">
                  <c:v>0.18186707492225526</c:v>
                </c:pt>
                <c:pt idx="8">
                  <c:v>0.77304713417268167</c:v>
                </c:pt>
              </c:numCache>
            </c:numRef>
          </c:val>
        </c:ser>
        <c:gapWidth val="50"/>
        <c:overlap val="100"/>
        <c:axId val="124305408"/>
        <c:axId val="124306944"/>
      </c:barChart>
      <c:catAx>
        <c:axId val="124305408"/>
        <c:scaling>
          <c:orientation val="maxMin"/>
        </c:scaling>
        <c:axPos val="l"/>
        <c:tickLblPos val="nextTo"/>
        <c:crossAx val="124306944"/>
        <c:crosses val="autoZero"/>
        <c:auto val="1"/>
        <c:lblAlgn val="ctr"/>
        <c:lblOffset val="100"/>
      </c:catAx>
      <c:valAx>
        <c:axId val="124306944"/>
        <c:scaling>
          <c:orientation val="minMax"/>
        </c:scaling>
        <c:axPos val="t"/>
        <c:majorGridlines/>
        <c:numFmt formatCode="0%" sourceLinked="1"/>
        <c:tickLblPos val="high"/>
        <c:crossAx val="12430540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5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407.363</c:v>
                </c:pt>
                <c:pt idx="1">
                  <c:v>194.3563</c:v>
                </c:pt>
                <c:pt idx="2">
                  <c:v>90.957899999999995</c:v>
                </c:pt>
                <c:pt idx="3">
                  <c:v>94.671300000000002</c:v>
                </c:pt>
                <c:pt idx="4">
                  <c:v>173.6508</c:v>
                </c:pt>
                <c:pt idx="5" formatCode="General">
                  <c:v>0</c:v>
                </c:pt>
                <c:pt idx="6">
                  <c:v>2.2214</c:v>
                </c:pt>
                <c:pt idx="7">
                  <c:v>21.058399999999999</c:v>
                </c:pt>
                <c:pt idx="8">
                  <c:v>70.02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424.87584077600798</c:v>
                </c:pt>
                <c:pt idx="1">
                  <c:v>191.19318399999702</c:v>
                </c:pt>
                <c:pt idx="2">
                  <c:v>83.384900882252097</c:v>
                </c:pt>
                <c:pt idx="3">
                  <c:v>95.442993499999503</c:v>
                </c:pt>
                <c:pt idx="4">
                  <c:v>112.18003700000199</c:v>
                </c:pt>
                <c:pt idx="5">
                  <c:v>1.4059140000000601</c:v>
                </c:pt>
                <c:pt idx="6">
                  <c:v>38.505172499997798</c:v>
                </c:pt>
                <c:pt idx="7">
                  <c:v>25.242121999999501</c:v>
                </c:pt>
                <c:pt idx="8">
                  <c:v>7.4562805000004602</c:v>
                </c:pt>
              </c:numCache>
            </c:numRef>
          </c:val>
        </c:ser>
        <c:gapWidth val="50"/>
        <c:axId val="124310656"/>
        <c:axId val="124312192"/>
      </c:barChart>
      <c:catAx>
        <c:axId val="124310656"/>
        <c:scaling>
          <c:orientation val="maxMin"/>
        </c:scaling>
        <c:axPos val="l"/>
        <c:tickLblPos val="nextTo"/>
        <c:crossAx val="124312192"/>
        <c:crosses val="autoZero"/>
        <c:auto val="1"/>
        <c:lblAlgn val="ctr"/>
        <c:lblOffset val="100"/>
      </c:catAx>
      <c:valAx>
        <c:axId val="124312192"/>
        <c:scaling>
          <c:orientation val="minMax"/>
        </c:scaling>
        <c:axPos val="t"/>
        <c:majorGridlines/>
        <c:numFmt formatCode="#,##0" sourceLinked="1"/>
        <c:tickLblPos val="high"/>
        <c:crossAx val="12431065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424.87584077600798</c:v>
                </c:pt>
                <c:pt idx="1">
                  <c:v>191.19318399999702</c:v>
                </c:pt>
                <c:pt idx="2">
                  <c:v>83.384900882252097</c:v>
                </c:pt>
                <c:pt idx="3">
                  <c:v>95.442993499999503</c:v>
                </c:pt>
                <c:pt idx="4">
                  <c:v>112.18003700000199</c:v>
                </c:pt>
                <c:pt idx="5">
                  <c:v>1.4059140000000601</c:v>
                </c:pt>
                <c:pt idx="6">
                  <c:v>38.505172499997798</c:v>
                </c:pt>
                <c:pt idx="7">
                  <c:v>25.242121999999501</c:v>
                </c:pt>
                <c:pt idx="8">
                  <c:v>7.4562805000004602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69"/>
          <c:y val="0.14803982101356272"/>
          <c:w val="0.31535138228866888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4187242013250545"/>
          <c:w val="0.57098373165909355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211.556261658247</c:v>
                </c:pt>
                <c:pt idx="6" formatCode="#,##0">
                  <c:v>472.90970600000395</c:v>
                </c:pt>
                <c:pt idx="7" formatCode="#,##0">
                  <c:v>184.03807749999999</c:v>
                </c:pt>
                <c:pt idx="8" formatCode="#,##0">
                  <c:v>111.182400000003</c:v>
                </c:pt>
              </c:numCache>
            </c:numRef>
          </c:val>
        </c:ser>
        <c:gapWidth val="70"/>
        <c:axId val="119658368"/>
        <c:axId val="119659904"/>
      </c:barChart>
      <c:catAx>
        <c:axId val="119658368"/>
        <c:scaling>
          <c:orientation val="maxMin"/>
        </c:scaling>
        <c:axPos val="l"/>
        <c:tickLblPos val="nextTo"/>
        <c:crossAx val="119659904"/>
        <c:crosses val="autoZero"/>
        <c:auto val="1"/>
        <c:lblAlgn val="ctr"/>
        <c:lblOffset val="100"/>
      </c:catAx>
      <c:valAx>
        <c:axId val="119659904"/>
        <c:scaling>
          <c:orientation val="minMax"/>
        </c:scaling>
        <c:axPos val="t"/>
        <c:majorGridlines/>
        <c:numFmt formatCode="General" sourceLinked="1"/>
        <c:tickLblPos val="high"/>
        <c:crossAx val="11965836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4187242013250545"/>
          <c:w val="0.57098373165909355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249.88927670475667</c:v>
                </c:pt>
                <c:pt idx="6" formatCode="#,##0">
                  <c:v>324.17720455168904</c:v>
                </c:pt>
                <c:pt idx="7" formatCode="#,##0">
                  <c:v>345.0282667791526</c:v>
                </c:pt>
                <c:pt idx="8" formatCode="#,##0">
                  <c:v>547.96648595368652</c:v>
                </c:pt>
              </c:numCache>
            </c:numRef>
          </c:val>
        </c:ser>
        <c:gapWidth val="70"/>
        <c:axId val="120427264"/>
        <c:axId val="120428800"/>
      </c:barChart>
      <c:catAx>
        <c:axId val="120427264"/>
        <c:scaling>
          <c:orientation val="maxMin"/>
        </c:scaling>
        <c:axPos val="l"/>
        <c:tickLblPos val="nextTo"/>
        <c:crossAx val="120428800"/>
        <c:crosses val="autoZero"/>
        <c:auto val="1"/>
        <c:lblAlgn val="ctr"/>
        <c:lblOffset val="100"/>
      </c:catAx>
      <c:valAx>
        <c:axId val="120428800"/>
        <c:scaling>
          <c:orientation val="minMax"/>
        </c:scaling>
        <c:axPos val="t"/>
        <c:majorGridlines/>
        <c:numFmt formatCode="General" sourceLinked="1"/>
        <c:tickLblPos val="high"/>
        <c:crossAx val="12042726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9563876651982379"/>
          <c:w val="0.57098373165909355"/>
          <c:h val="0.63673280377397801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149.88045459316118</c:v>
                </c:pt>
                <c:pt idx="6" formatCode="#,##0">
                  <c:v>242.48049325744961</c:v>
                </c:pt>
                <c:pt idx="7" formatCode="#,##0">
                  <c:v>268.51193098920339</c:v>
                </c:pt>
                <c:pt idx="8" formatCode="#,##0">
                  <c:v>387.93579902303907</c:v>
                </c:pt>
              </c:numCache>
            </c:numRef>
          </c:val>
        </c:ser>
        <c:gapWidth val="70"/>
        <c:axId val="121571200"/>
        <c:axId val="121572736"/>
      </c:barChart>
      <c:catAx>
        <c:axId val="121571200"/>
        <c:scaling>
          <c:orientation val="maxMin"/>
        </c:scaling>
        <c:axPos val="l"/>
        <c:tickLblPos val="nextTo"/>
        <c:crossAx val="121572736"/>
        <c:crosses val="autoZero"/>
        <c:auto val="1"/>
        <c:lblAlgn val="ctr"/>
        <c:lblOffset val="100"/>
      </c:catAx>
      <c:valAx>
        <c:axId val="121572736"/>
        <c:scaling>
          <c:orientation val="minMax"/>
        </c:scaling>
        <c:axPos val="t"/>
        <c:majorGridlines/>
        <c:numFmt formatCode="General" sourceLinked="1"/>
        <c:tickLblPos val="high"/>
        <c:crossAx val="12157120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360.90440832460365</c:v>
                </c:pt>
                <c:pt idx="1">
                  <c:v>117.53461965148432</c:v>
                </c:pt>
                <c:pt idx="2">
                  <c:v>67.968993139324496</c:v>
                </c:pt>
                <c:pt idx="3">
                  <c:v>89.031676728967653</c:v>
                </c:pt>
                <c:pt idx="4">
                  <c:v>112.18003700000199</c:v>
                </c:pt>
                <c:pt idx="5">
                  <c:v>1.4059140000000601</c:v>
                </c:pt>
                <c:pt idx="6">
                  <c:v>38.505172499997798</c:v>
                </c:pt>
                <c:pt idx="7">
                  <c:v>25.242121999999501</c:v>
                </c:pt>
                <c:pt idx="8">
                  <c:v>7.4562805000004602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25.766416216844505</c:v>
                </c:pt>
                <c:pt idx="1">
                  <c:v>17.155000314478293</c:v>
                </c:pt>
                <c:pt idx="2">
                  <c:v>5.9027366677451489</c:v>
                </c:pt>
                <c:pt idx="3">
                  <c:v>3.5804174523976102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38.2050162345598</c:v>
                </c:pt>
                <c:pt idx="1">
                  <c:v>56.503564034034405</c:v>
                </c:pt>
                <c:pt idx="2">
                  <c:v>9.5131710751824503</c:v>
                </c:pt>
                <c:pt idx="3">
                  <c:v>2.8308993186342399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1639680"/>
        <c:axId val="121641216"/>
      </c:barChart>
      <c:catAx>
        <c:axId val="121639680"/>
        <c:scaling>
          <c:orientation val="maxMin"/>
        </c:scaling>
        <c:axPos val="l"/>
        <c:tickLblPos val="nextTo"/>
        <c:crossAx val="121641216"/>
        <c:crosses val="autoZero"/>
        <c:auto val="1"/>
        <c:lblAlgn val="ctr"/>
        <c:lblOffset val="100"/>
      </c:catAx>
      <c:valAx>
        <c:axId val="121641216"/>
        <c:scaling>
          <c:orientation val="minMax"/>
        </c:scaling>
        <c:axPos val="t"/>
        <c:majorGridlines/>
        <c:numFmt formatCode="#,##0" sourceLinked="1"/>
        <c:tickLblPos val="high"/>
        <c:crossAx val="12163968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0.84943499650494436</c:v>
                </c:pt>
                <c:pt idx="1">
                  <c:v>0.61474272875483971</c:v>
                </c:pt>
                <c:pt idx="2">
                  <c:v>0.81512351061379307</c:v>
                </c:pt>
                <c:pt idx="3">
                  <c:v>0.93282569483707689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6.0644578354428977E-2</c:v>
                </c:pt>
                <c:pt idx="1">
                  <c:v>8.9726003592672854E-2</c:v>
                </c:pt>
                <c:pt idx="2">
                  <c:v>7.078903500863315E-2</c:v>
                </c:pt>
                <c:pt idx="3">
                  <c:v>3.7513675138423117E-2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8.9920425140626564E-2</c:v>
                </c:pt>
                <c:pt idx="1">
                  <c:v>0.29553126765248749</c:v>
                </c:pt>
                <c:pt idx="2">
                  <c:v>0.11408745437757381</c:v>
                </c:pt>
                <c:pt idx="3">
                  <c:v>2.9660630024499961E-2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1677312"/>
        <c:axId val="121678848"/>
      </c:barChart>
      <c:catAx>
        <c:axId val="121677312"/>
        <c:scaling>
          <c:orientation val="maxMin"/>
        </c:scaling>
        <c:axPos val="l"/>
        <c:tickLblPos val="nextTo"/>
        <c:crossAx val="121678848"/>
        <c:crosses val="autoZero"/>
        <c:auto val="1"/>
        <c:lblAlgn val="ctr"/>
        <c:lblOffset val="100"/>
      </c:catAx>
      <c:valAx>
        <c:axId val="121678848"/>
        <c:scaling>
          <c:orientation val="minMax"/>
        </c:scaling>
        <c:axPos val="t"/>
        <c:majorGridlines/>
        <c:numFmt formatCode="0%" sourceLinked="1"/>
        <c:tickLblPos val="high"/>
        <c:crossAx val="12167731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180.58192930521218</c:v>
                </c:pt>
                <c:pt idx="6" formatCode="#,##0">
                  <c:v>394.58800123817366</c:v>
                </c:pt>
                <c:pt idx="7" formatCode="#,##0">
                  <c:v>150.22510953960699</c:v>
                </c:pt>
                <c:pt idx="8" formatCode="#,##0">
                  <c:v>94.834183761384594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10.0082491293864</c:v>
                </c:pt>
                <c:pt idx="6" formatCode="#,##0">
                  <c:v>25.898946834975504</c:v>
                </c:pt>
                <c:pt idx="7" formatCode="#,##0">
                  <c:v>12.242581105273896</c:v>
                </c:pt>
                <c:pt idx="8" formatCode="#,##0">
                  <c:v>4.2547935818299027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20.9660832236484</c:v>
                </c:pt>
                <c:pt idx="6" formatCode="#,##0">
                  <c:v>52.4227579268548</c:v>
                </c:pt>
                <c:pt idx="7" formatCode="#,##0">
                  <c:v>21.5703868551191</c:v>
                </c:pt>
                <c:pt idx="8" formatCode="#,##0">
                  <c:v>12.093422656788499</c:v>
                </c:pt>
              </c:numCache>
            </c:numRef>
          </c:val>
        </c:ser>
        <c:gapWidth val="50"/>
        <c:overlap val="100"/>
        <c:axId val="122834304"/>
        <c:axId val="122877056"/>
      </c:barChart>
      <c:catAx>
        <c:axId val="122834304"/>
        <c:scaling>
          <c:orientation val="maxMin"/>
        </c:scaling>
        <c:axPos val="l"/>
        <c:tickLblPos val="nextTo"/>
        <c:crossAx val="122877056"/>
        <c:crosses val="autoZero"/>
        <c:auto val="1"/>
        <c:lblAlgn val="ctr"/>
        <c:lblOffset val="100"/>
      </c:catAx>
      <c:valAx>
        <c:axId val="122877056"/>
        <c:scaling>
          <c:orientation val="minMax"/>
        </c:scaling>
        <c:axPos val="t"/>
        <c:majorGridlines/>
        <c:numFmt formatCode="General" sourceLinked="1"/>
        <c:tickLblPos val="high"/>
        <c:crossAx val="12283430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0.85358820339210062</c:v>
                </c:pt>
                <c:pt idx="6" formatCode="0%">
                  <c:v>0.83438338488694574</c:v>
                </c:pt>
                <c:pt idx="7" formatCode="0%">
                  <c:v>0.81627189101454833</c:v>
                </c:pt>
                <c:pt idx="8" formatCode="0%">
                  <c:v>0.85296039446335059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4.7307742398823266E-2</c:v>
                </c:pt>
                <c:pt idx="6" formatCode="0%">
                  <c:v>5.4765098931962478E-2</c:v>
                </c:pt>
                <c:pt idx="7" formatCode="0%">
                  <c:v>6.6522000618452981E-2</c:v>
                </c:pt>
                <c:pt idx="8" formatCode="0%">
                  <c:v>3.8268589109695314E-2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9.9104054209076115E-2</c:v>
                </c:pt>
                <c:pt idx="6" formatCode="0%">
                  <c:v>0.11085151618109179</c:v>
                </c:pt>
                <c:pt idx="7" formatCode="0%">
                  <c:v>0.11720610836699868</c:v>
                </c:pt>
                <c:pt idx="8" formatCode="0%">
                  <c:v>0.10877101642695403</c:v>
                </c:pt>
              </c:numCache>
            </c:numRef>
          </c:val>
        </c:ser>
        <c:gapWidth val="50"/>
        <c:overlap val="100"/>
        <c:axId val="123982592"/>
        <c:axId val="123984128"/>
      </c:barChart>
      <c:catAx>
        <c:axId val="123982592"/>
        <c:scaling>
          <c:orientation val="maxMin"/>
        </c:scaling>
        <c:axPos val="l"/>
        <c:tickLblPos val="nextTo"/>
        <c:crossAx val="123984128"/>
        <c:crosses val="autoZero"/>
        <c:auto val="1"/>
        <c:lblAlgn val="ctr"/>
        <c:lblOffset val="100"/>
      </c:catAx>
      <c:valAx>
        <c:axId val="123984128"/>
        <c:scaling>
          <c:orientation val="minMax"/>
        </c:scaling>
        <c:axPos val="t"/>
        <c:majorGridlines/>
        <c:numFmt formatCode="0%" sourceLinked="1"/>
        <c:tickLblPos val="high"/>
        <c:crossAx val="12398259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19875" y="3295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05525" y="3552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62600" y="31432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81700" y="37909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76900" y="33623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688975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29300" y="3686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43575" y="3000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0250" y="3533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067550" y="3105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95975" y="32099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53100" y="3552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9775" y="3305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0"/>
  <sheetViews>
    <sheetView tabSelected="1" workbookViewId="0">
      <selection activeCell="A4" sqref="A4:B5"/>
    </sheetView>
  </sheetViews>
  <sheetFormatPr baseColWidth="10" defaultRowHeight="15"/>
  <cols>
    <col min="1" max="1" width="43.7109375" style="29" customWidth="1"/>
    <col min="2" max="2" width="57.7109375" style="29" customWidth="1"/>
  </cols>
  <sheetData>
    <row r="1" spans="1:2" ht="18.75">
      <c r="A1" s="45" t="s">
        <v>66</v>
      </c>
    </row>
    <row r="2" spans="1:2" ht="18.75">
      <c r="A2" s="45" t="s">
        <v>67</v>
      </c>
    </row>
    <row r="4" spans="1:2" ht="12.75">
      <c r="A4" s="60" t="s">
        <v>58</v>
      </c>
      <c r="B4" s="61"/>
    </row>
    <row r="5" spans="1:2" ht="12.75">
      <c r="A5" s="62"/>
      <c r="B5" s="63"/>
    </row>
    <row r="6" spans="1:2">
      <c r="A6" s="30" t="s">
        <v>50</v>
      </c>
      <c r="B6" s="37" t="s">
        <v>45</v>
      </c>
    </row>
    <row r="7" spans="1:2">
      <c r="A7" s="31"/>
      <c r="B7" s="38"/>
    </row>
    <row r="8" spans="1:2">
      <c r="A8" s="30" t="s">
        <v>51</v>
      </c>
      <c r="B8" s="37" t="s">
        <v>46</v>
      </c>
    </row>
    <row r="9" spans="1:2">
      <c r="A9" s="35" t="s">
        <v>52</v>
      </c>
      <c r="B9" s="39">
        <v>20</v>
      </c>
    </row>
    <row r="10" spans="1:2">
      <c r="A10" s="32"/>
      <c r="B10" s="38"/>
    </row>
    <row r="11" spans="1:2">
      <c r="A11" s="31" t="s">
        <v>53</v>
      </c>
      <c r="B11" s="37"/>
    </row>
    <row r="12" spans="1:2">
      <c r="A12" s="36" t="s">
        <v>54</v>
      </c>
      <c r="B12" s="39">
        <v>27</v>
      </c>
    </row>
    <row r="13" spans="1:2">
      <c r="A13" s="35" t="s">
        <v>55</v>
      </c>
      <c r="B13" s="39" t="s">
        <v>47</v>
      </c>
    </row>
    <row r="14" spans="1:2">
      <c r="A14" s="31"/>
      <c r="B14" s="38"/>
    </row>
    <row r="15" spans="1:2" ht="30">
      <c r="A15" s="33" t="s">
        <v>56</v>
      </c>
      <c r="B15" s="37" t="s">
        <v>48</v>
      </c>
    </row>
    <row r="16" spans="1:2">
      <c r="A16" s="32"/>
      <c r="B16" s="38"/>
    </row>
    <row r="17" spans="1:2" ht="45">
      <c r="A17" s="30" t="s">
        <v>57</v>
      </c>
      <c r="B17" s="40" t="s">
        <v>49</v>
      </c>
    </row>
    <row r="18" spans="1:2">
      <c r="A18" s="34"/>
      <c r="B18" s="38"/>
    </row>
    <row r="20" spans="1:2" s="42" customFormat="1" ht="16.5" customHeight="1">
      <c r="A20" s="41" t="s">
        <v>59</v>
      </c>
      <c r="B20" s="41"/>
    </row>
    <row r="21" spans="1:2" s="48" customFormat="1" ht="15" customHeight="1">
      <c r="A21" s="43" t="s">
        <v>78</v>
      </c>
      <c r="B21" s="43"/>
    </row>
    <row r="22" spans="1:2">
      <c r="A22" s="43" t="s">
        <v>60</v>
      </c>
      <c r="B22" s="44"/>
    </row>
    <row r="23" spans="1:2">
      <c r="A23" s="43" t="s">
        <v>61</v>
      </c>
      <c r="B23" s="44"/>
    </row>
    <row r="24" spans="1:2">
      <c r="A24" s="43" t="s">
        <v>62</v>
      </c>
      <c r="B24" s="44"/>
    </row>
    <row r="25" spans="1:2">
      <c r="A25" s="43" t="s">
        <v>63</v>
      </c>
      <c r="B25" s="44"/>
    </row>
    <row r="26" spans="1:2">
      <c r="A26" s="43" t="s">
        <v>64</v>
      </c>
      <c r="B26" s="44"/>
    </row>
    <row r="27" spans="1:2">
      <c r="A27" s="43" t="s">
        <v>65</v>
      </c>
      <c r="B27" s="44"/>
    </row>
    <row r="31" spans="1:2">
      <c r="A31" s="50" t="s">
        <v>67</v>
      </c>
    </row>
    <row r="32" spans="1:2">
      <c r="A32" s="50" t="s">
        <v>79</v>
      </c>
    </row>
    <row r="33" spans="1:1">
      <c r="A33" s="50" t="s">
        <v>80</v>
      </c>
    </row>
    <row r="34" spans="1:1">
      <c r="A34" s="50"/>
    </row>
    <row r="35" spans="1:1">
      <c r="A35" s="50" t="s">
        <v>81</v>
      </c>
    </row>
    <row r="36" spans="1:1">
      <c r="A36" s="50" t="s">
        <v>66</v>
      </c>
    </row>
    <row r="37" spans="1:1">
      <c r="A37" s="50" t="s">
        <v>82</v>
      </c>
    </row>
    <row r="38" spans="1:1">
      <c r="A38" s="49" t="s">
        <v>83</v>
      </c>
    </row>
    <row r="39" spans="1:1">
      <c r="A39" s="50"/>
    </row>
    <row r="40" spans="1:1">
      <c r="A40" s="50" t="s">
        <v>84</v>
      </c>
    </row>
  </sheetData>
  <mergeCells count="1">
    <mergeCell ref="A4:B5"/>
  </mergeCells>
  <hyperlinks>
    <hyperlink ref="A38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59" customWidth="1"/>
    <col min="2" max="2" width="70.7109375" style="59" customWidth="1"/>
    <col min="3" max="16384" width="11.42578125" style="51"/>
  </cols>
  <sheetData>
    <row r="1" spans="1:2">
      <c r="A1" s="64" t="s">
        <v>85</v>
      </c>
      <c r="B1" s="66" t="s">
        <v>86</v>
      </c>
    </row>
    <row r="2" spans="1:2">
      <c r="A2" s="65"/>
      <c r="B2" s="67"/>
    </row>
    <row r="3" spans="1:2">
      <c r="A3" s="52" t="s">
        <v>18</v>
      </c>
      <c r="B3" s="53" t="s">
        <v>87</v>
      </c>
    </row>
    <row r="4" spans="1:2">
      <c r="A4" s="54" t="s">
        <v>25</v>
      </c>
      <c r="B4" s="55" t="s">
        <v>88</v>
      </c>
    </row>
    <row r="5" spans="1:2" ht="30">
      <c r="A5" s="54" t="s">
        <v>19</v>
      </c>
      <c r="B5" s="55" t="s">
        <v>89</v>
      </c>
    </row>
    <row r="6" spans="1:2" ht="45" customHeight="1">
      <c r="A6" s="54" t="s">
        <v>26</v>
      </c>
      <c r="B6" s="56" t="s">
        <v>90</v>
      </c>
    </row>
    <row r="7" spans="1:2">
      <c r="A7" s="54" t="s">
        <v>20</v>
      </c>
      <c r="B7" s="55" t="s">
        <v>91</v>
      </c>
    </row>
    <row r="8" spans="1:2" ht="30">
      <c r="A8" s="54" t="s">
        <v>21</v>
      </c>
      <c r="B8" s="55" t="s">
        <v>92</v>
      </c>
    </row>
    <row r="9" spans="1:2" ht="30">
      <c r="A9" s="54" t="s">
        <v>22</v>
      </c>
      <c r="B9" s="55" t="s">
        <v>93</v>
      </c>
    </row>
    <row r="10" spans="1:2" ht="17.25">
      <c r="A10" s="54" t="s">
        <v>94</v>
      </c>
      <c r="B10" s="55" t="s">
        <v>95</v>
      </c>
    </row>
    <row r="11" spans="1:2" ht="30">
      <c r="A11" s="54" t="s">
        <v>96</v>
      </c>
      <c r="B11" s="55" t="s">
        <v>97</v>
      </c>
    </row>
    <row r="12" spans="1:2" ht="17.25">
      <c r="A12" s="54" t="s">
        <v>98</v>
      </c>
      <c r="B12" s="55" t="s">
        <v>99</v>
      </c>
    </row>
    <row r="13" spans="1:2" ht="30">
      <c r="A13" s="54" t="s">
        <v>100</v>
      </c>
      <c r="B13" s="55" t="s">
        <v>101</v>
      </c>
    </row>
    <row r="14" spans="1:2" ht="15" customHeight="1">
      <c r="A14" s="54" t="s">
        <v>74</v>
      </c>
      <c r="B14" s="55" t="s">
        <v>102</v>
      </c>
    </row>
    <row r="15" spans="1:2" ht="15" customHeight="1">
      <c r="A15" s="54" t="s">
        <v>75</v>
      </c>
      <c r="B15" s="55" t="s">
        <v>103</v>
      </c>
    </row>
    <row r="16" spans="1:2">
      <c r="A16" s="54" t="s">
        <v>104</v>
      </c>
      <c r="B16" s="55" t="s">
        <v>105</v>
      </c>
    </row>
    <row r="17" spans="1:2" ht="30">
      <c r="A17" s="54" t="s">
        <v>76</v>
      </c>
      <c r="B17" s="55" t="s">
        <v>106</v>
      </c>
    </row>
    <row r="18" spans="1:2">
      <c r="A18" s="54" t="s">
        <v>28</v>
      </c>
      <c r="B18" s="55" t="s">
        <v>107</v>
      </c>
    </row>
    <row r="19" spans="1:2">
      <c r="A19" s="54" t="s">
        <v>29</v>
      </c>
      <c r="B19" s="55" t="s">
        <v>108</v>
      </c>
    </row>
    <row r="20" spans="1:2" ht="30">
      <c r="A20" s="54" t="s">
        <v>77</v>
      </c>
      <c r="B20" s="55" t="s">
        <v>109</v>
      </c>
    </row>
    <row r="21" spans="1:2">
      <c r="A21" s="54" t="s">
        <v>30</v>
      </c>
      <c r="B21" s="55" t="s">
        <v>108</v>
      </c>
    </row>
    <row r="22" spans="1:2" ht="17.25">
      <c r="A22" s="54" t="s">
        <v>110</v>
      </c>
      <c r="B22" s="55" t="s">
        <v>111</v>
      </c>
    </row>
    <row r="23" spans="1:2" ht="45">
      <c r="A23" s="54" t="s">
        <v>130</v>
      </c>
      <c r="B23" s="55" t="s">
        <v>112</v>
      </c>
    </row>
    <row r="24" spans="1:2" ht="30">
      <c r="A24" s="54" t="s">
        <v>31</v>
      </c>
      <c r="B24" s="55" t="s">
        <v>113</v>
      </c>
    </row>
    <row r="25" spans="1:2" ht="30">
      <c r="A25" s="54" t="s">
        <v>32</v>
      </c>
      <c r="B25" s="55" t="s">
        <v>114</v>
      </c>
    </row>
    <row r="26" spans="1:2" ht="30">
      <c r="A26" s="54" t="s">
        <v>133</v>
      </c>
      <c r="B26" s="55" t="s">
        <v>115</v>
      </c>
    </row>
    <row r="27" spans="1:2" ht="30">
      <c r="A27" s="54" t="s">
        <v>135</v>
      </c>
      <c r="B27" s="55" t="s">
        <v>116</v>
      </c>
    </row>
    <row r="28" spans="1:2" ht="30">
      <c r="A28" s="54" t="s">
        <v>33</v>
      </c>
      <c r="B28" s="55" t="s">
        <v>117</v>
      </c>
    </row>
    <row r="29" spans="1:2" ht="30">
      <c r="A29" s="54" t="s">
        <v>34</v>
      </c>
      <c r="B29" s="55" t="s">
        <v>118</v>
      </c>
    </row>
    <row r="30" spans="1:2" ht="30">
      <c r="A30" s="54" t="s">
        <v>35</v>
      </c>
      <c r="B30" s="55" t="s">
        <v>119</v>
      </c>
    </row>
    <row r="31" spans="1:2" ht="30">
      <c r="A31" s="54" t="s">
        <v>134</v>
      </c>
      <c r="B31" s="55" t="s">
        <v>120</v>
      </c>
    </row>
    <row r="32" spans="1:2" ht="30">
      <c r="A32" s="54" t="s">
        <v>136</v>
      </c>
      <c r="B32" s="55" t="s">
        <v>121</v>
      </c>
    </row>
    <row r="33" spans="1:2" ht="30">
      <c r="A33" s="54" t="s">
        <v>36</v>
      </c>
      <c r="B33" s="55" t="s">
        <v>122</v>
      </c>
    </row>
    <row r="34" spans="1:2">
      <c r="A34" s="54" t="s">
        <v>37</v>
      </c>
      <c r="B34" s="55" t="s">
        <v>123</v>
      </c>
    </row>
    <row r="35" spans="1:2">
      <c r="A35" s="54" t="s">
        <v>38</v>
      </c>
      <c r="B35" s="55" t="s">
        <v>124</v>
      </c>
    </row>
    <row r="36" spans="1:2">
      <c r="A36" s="54" t="s">
        <v>39</v>
      </c>
      <c r="B36" s="55" t="s">
        <v>125</v>
      </c>
    </row>
    <row r="37" spans="1:2" ht="30">
      <c r="A37" s="54" t="s">
        <v>40</v>
      </c>
      <c r="B37" s="55" t="s">
        <v>126</v>
      </c>
    </row>
    <row r="38" spans="1:2">
      <c r="A38" s="54" t="s">
        <v>127</v>
      </c>
      <c r="B38" s="55" t="s">
        <v>131</v>
      </c>
    </row>
    <row r="39" spans="1:2">
      <c r="A39" s="57" t="s">
        <v>128</v>
      </c>
      <c r="B39" s="58" t="s">
        <v>129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47" t="s">
        <v>68</v>
      </c>
      <c r="I1" s="69" t="s">
        <v>132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424.87584077600798</v>
      </c>
      <c r="D4" s="7">
        <f t="shared" ref="D4:D12" si="0">C4/$C$13</f>
        <v>0.43368553568930357</v>
      </c>
      <c r="E4" s="6">
        <v>21108</v>
      </c>
      <c r="F4" s="6">
        <v>1606</v>
      </c>
      <c r="G4" s="6">
        <f>(C4*10000)/E4</f>
        <v>201.28664050407806</v>
      </c>
      <c r="H4" s="6">
        <f>(C4*10000)/F4</f>
        <v>2645.553180423462</v>
      </c>
      <c r="I4" s="6">
        <f>(C4*10000)/(E4+F4)</f>
        <v>187.05460983358634</v>
      </c>
    </row>
    <row r="5" spans="1:9" ht="15" customHeight="1">
      <c r="A5" s="8">
        <v>12</v>
      </c>
      <c r="B5" s="8" t="s">
        <v>1</v>
      </c>
      <c r="C5" s="9">
        <v>191.19318399999702</v>
      </c>
      <c r="D5" s="10">
        <f t="shared" si="0"/>
        <v>0.19515752713013404</v>
      </c>
      <c r="E5" s="9">
        <v>532</v>
      </c>
      <c r="F5" s="9">
        <v>3328</v>
      </c>
      <c r="G5" s="9">
        <f t="shared" ref="G5:G11" si="1">(C5*10000)/E5</f>
        <v>3593.8568421052073</v>
      </c>
      <c r="H5" s="9">
        <f t="shared" ref="H5:H12" si="2">(C5*10000)/F5</f>
        <v>574.49874999999111</v>
      </c>
      <c r="I5" s="9">
        <f t="shared" ref="I5:I11" si="3">(C5*10000)/(E5+F5)</f>
        <v>495.31912953367106</v>
      </c>
    </row>
    <row r="6" spans="1:9" ht="15" customHeight="1">
      <c r="A6" s="8">
        <v>13</v>
      </c>
      <c r="B6" s="8" t="s">
        <v>2</v>
      </c>
      <c r="C6" s="9">
        <v>83.384900882252097</v>
      </c>
      <c r="D6" s="10">
        <f t="shared" si="0"/>
        <v>8.5113866068425886E-2</v>
      </c>
      <c r="E6" s="9">
        <v>3073</v>
      </c>
      <c r="F6" s="9">
        <v>1511</v>
      </c>
      <c r="G6" s="9">
        <f t="shared" si="1"/>
        <v>271.34689515864659</v>
      </c>
      <c r="H6" s="9">
        <f t="shared" si="2"/>
        <v>551.85242145765778</v>
      </c>
      <c r="I6" s="9">
        <f t="shared" si="3"/>
        <v>181.90423403632656</v>
      </c>
    </row>
    <row r="7" spans="1:9" ht="15" customHeight="1">
      <c r="A7" s="8">
        <v>14</v>
      </c>
      <c r="B7" s="8" t="s">
        <v>3</v>
      </c>
      <c r="C7" s="9">
        <v>95.442993499999503</v>
      </c>
      <c r="D7" s="10">
        <f t="shared" si="0"/>
        <v>9.7421980238362738E-2</v>
      </c>
      <c r="E7" s="9">
        <v>5014</v>
      </c>
      <c r="F7" s="9">
        <v>3408</v>
      </c>
      <c r="G7" s="9">
        <f t="shared" si="1"/>
        <v>190.35299860390808</v>
      </c>
      <c r="H7" s="9">
        <f t="shared" si="2"/>
        <v>280.05573210093752</v>
      </c>
      <c r="I7" s="9">
        <f t="shared" si="3"/>
        <v>113.32580562811624</v>
      </c>
    </row>
    <row r="8" spans="1:9" ht="15" customHeight="1">
      <c r="A8" s="8">
        <v>15</v>
      </c>
      <c r="B8" s="8" t="s">
        <v>4</v>
      </c>
      <c r="C8" s="9">
        <v>112.18003700000199</v>
      </c>
      <c r="D8" s="10">
        <f t="shared" si="0"/>
        <v>0.11450606217367912</v>
      </c>
      <c r="E8" s="9">
        <v>623</v>
      </c>
      <c r="F8" s="9">
        <v>2742</v>
      </c>
      <c r="G8" s="14" t="s">
        <v>44</v>
      </c>
      <c r="H8" s="14" t="s">
        <v>44</v>
      </c>
      <c r="I8" s="14" t="s">
        <v>44</v>
      </c>
    </row>
    <row r="9" spans="1:9" ht="15" customHeight="1">
      <c r="A9" s="8">
        <v>16</v>
      </c>
      <c r="B9" s="8" t="s">
        <v>5</v>
      </c>
      <c r="C9" s="9">
        <v>1.4059140000000601</v>
      </c>
      <c r="D9" s="10">
        <f t="shared" si="0"/>
        <v>1.4350652772101504E-3</v>
      </c>
      <c r="E9" s="9">
        <v>0</v>
      </c>
      <c r="F9" s="9">
        <v>0</v>
      </c>
      <c r="G9" s="14" t="s">
        <v>44</v>
      </c>
      <c r="H9" s="14" t="s">
        <v>44</v>
      </c>
      <c r="I9" s="14" t="s">
        <v>44</v>
      </c>
    </row>
    <row r="10" spans="1:9" ht="15" customHeight="1">
      <c r="A10" s="8">
        <v>17</v>
      </c>
      <c r="B10" s="8" t="s">
        <v>6</v>
      </c>
      <c r="C10" s="9">
        <v>38.505172499997798</v>
      </c>
      <c r="D10" s="10">
        <f t="shared" si="0"/>
        <v>3.9303567677490686E-2</v>
      </c>
      <c r="E10" s="9">
        <v>25</v>
      </c>
      <c r="F10" s="9">
        <v>17</v>
      </c>
      <c r="G10" s="14" t="s">
        <v>44</v>
      </c>
      <c r="H10" s="14" t="s">
        <v>44</v>
      </c>
      <c r="I10" s="14" t="s">
        <v>44</v>
      </c>
    </row>
    <row r="11" spans="1:9" ht="15" customHeight="1">
      <c r="A11" s="8">
        <v>18</v>
      </c>
      <c r="B11" s="8" t="s">
        <v>7</v>
      </c>
      <c r="C11" s="9">
        <v>25.242121999999501</v>
      </c>
      <c r="D11" s="10">
        <f t="shared" si="0"/>
        <v>2.5765511123226722E-2</v>
      </c>
      <c r="E11" s="9">
        <v>42</v>
      </c>
      <c r="F11" s="9">
        <v>300</v>
      </c>
      <c r="G11" s="14" t="s">
        <v>44</v>
      </c>
      <c r="H11" s="14" t="s">
        <v>44</v>
      </c>
      <c r="I11" s="14" t="s">
        <v>44</v>
      </c>
    </row>
    <row r="12" spans="1:9" ht="15" customHeight="1">
      <c r="A12" s="8">
        <v>19</v>
      </c>
      <c r="B12" s="8" t="s">
        <v>8</v>
      </c>
      <c r="C12" s="9">
        <v>7.4562805000004602</v>
      </c>
      <c r="D12" s="10">
        <f t="shared" si="0"/>
        <v>7.6108846221670332E-3</v>
      </c>
      <c r="E12" s="9">
        <v>0</v>
      </c>
      <c r="F12" s="9">
        <v>9</v>
      </c>
      <c r="G12" s="14" t="s">
        <v>44</v>
      </c>
      <c r="H12" s="14" t="s">
        <v>44</v>
      </c>
      <c r="I12" s="14" t="s">
        <v>44</v>
      </c>
    </row>
    <row r="13" spans="1:9" ht="15" customHeight="1">
      <c r="A13" s="68"/>
      <c r="B13" s="68"/>
      <c r="C13" s="11">
        <f>SUM(C4:C12)</f>
        <v>979.68644515825645</v>
      </c>
      <c r="D13" s="12"/>
      <c r="E13" s="11">
        <f>SUM(E4:E12)</f>
        <v>30417</v>
      </c>
      <c r="F13" s="11">
        <f>SUM(F4:F12)</f>
        <v>12921</v>
      </c>
      <c r="G13" s="11">
        <f>(C13*10000)/E13</f>
        <v>322.08516459817088</v>
      </c>
      <c r="H13" s="11">
        <f>(C13*10000)/F13</f>
        <v>758.21255720010561</v>
      </c>
      <c r="I13" s="11">
        <f>(C13*10000)/(E13+F13)</f>
        <v>226.05714272884222</v>
      </c>
    </row>
    <row r="14" spans="1:9" ht="15" customHeight="1">
      <c r="A14" s="46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47" t="s">
        <v>69</v>
      </c>
      <c r="I1" s="69" t="s">
        <v>132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</row>
    <row r="5" spans="1:9" ht="15" customHeight="1">
      <c r="A5" s="8">
        <v>2</v>
      </c>
      <c r="B5" s="8" t="s">
        <v>10</v>
      </c>
      <c r="C5" s="14" t="s">
        <v>44</v>
      </c>
      <c r="D5" s="14" t="s">
        <v>44</v>
      </c>
      <c r="E5" s="14" t="s">
        <v>44</v>
      </c>
      <c r="F5" s="14" t="s">
        <v>44</v>
      </c>
      <c r="G5" s="14" t="s">
        <v>44</v>
      </c>
      <c r="H5" s="14" t="s">
        <v>44</v>
      </c>
      <c r="I5" s="14" t="s">
        <v>44</v>
      </c>
    </row>
    <row r="6" spans="1:9" ht="15" customHeight="1">
      <c r="A6" s="8">
        <v>3</v>
      </c>
      <c r="B6" s="8" t="s">
        <v>11</v>
      </c>
      <c r="C6" s="14" t="s">
        <v>44</v>
      </c>
      <c r="D6" s="14" t="s">
        <v>44</v>
      </c>
      <c r="E6" s="14" t="s">
        <v>44</v>
      </c>
      <c r="F6" s="14" t="s">
        <v>44</v>
      </c>
      <c r="G6" s="14" t="s">
        <v>44</v>
      </c>
      <c r="H6" s="14" t="s">
        <v>44</v>
      </c>
      <c r="I6" s="14" t="s">
        <v>44</v>
      </c>
    </row>
    <row r="7" spans="1:9" ht="15" customHeight="1">
      <c r="A7" s="8">
        <v>4</v>
      </c>
      <c r="B7" s="8" t="s">
        <v>12</v>
      </c>
      <c r="C7" s="14" t="s">
        <v>44</v>
      </c>
      <c r="D7" s="14" t="s">
        <v>44</v>
      </c>
      <c r="E7" s="14" t="s">
        <v>44</v>
      </c>
      <c r="F7" s="14" t="s">
        <v>44</v>
      </c>
      <c r="G7" s="14" t="s">
        <v>44</v>
      </c>
      <c r="H7" s="14" t="s">
        <v>44</v>
      </c>
      <c r="I7" s="14" t="s">
        <v>44</v>
      </c>
    </row>
    <row r="8" spans="1:9" ht="15" customHeight="1">
      <c r="A8" s="8">
        <v>5</v>
      </c>
      <c r="B8" s="8" t="s">
        <v>13</v>
      </c>
      <c r="C8" s="14" t="s">
        <v>44</v>
      </c>
      <c r="D8" s="14" t="s">
        <v>44</v>
      </c>
      <c r="E8" s="14" t="s">
        <v>44</v>
      </c>
      <c r="F8" s="14" t="s">
        <v>44</v>
      </c>
      <c r="G8" s="14" t="s">
        <v>44</v>
      </c>
      <c r="H8" s="14" t="s">
        <v>44</v>
      </c>
      <c r="I8" s="14" t="s">
        <v>44</v>
      </c>
    </row>
    <row r="9" spans="1:9" ht="15" customHeight="1">
      <c r="A9" s="8">
        <v>6</v>
      </c>
      <c r="B9" s="8" t="s">
        <v>14</v>
      </c>
      <c r="C9" s="9">
        <v>211.556261658247</v>
      </c>
      <c r="D9" s="10">
        <f>C9/$C$13</f>
        <v>0.2159428281403579</v>
      </c>
      <c r="E9" s="9">
        <v>8466</v>
      </c>
      <c r="F9" s="9">
        <v>5649</v>
      </c>
      <c r="G9" s="9">
        <f t="shared" ref="G9:G12" si="0">(C9*10000)/E9</f>
        <v>249.88927670475667</v>
      </c>
      <c r="H9" s="9">
        <f t="shared" ref="H9:H12" si="1">(C9*10000)/F9</f>
        <v>374.50214490750045</v>
      </c>
      <c r="I9" s="9">
        <f t="shared" ref="I9:I12" si="2">(C9*10000)/(E9+F9)</f>
        <v>149.88045459316118</v>
      </c>
    </row>
    <row r="10" spans="1:9" ht="15" customHeight="1">
      <c r="A10" s="8">
        <v>7</v>
      </c>
      <c r="B10" s="8" t="s">
        <v>15</v>
      </c>
      <c r="C10" s="9">
        <v>472.90970600000395</v>
      </c>
      <c r="D10" s="10">
        <f>C10/$C$13</f>
        <v>0.48271537116512042</v>
      </c>
      <c r="E10" s="9">
        <v>14588</v>
      </c>
      <c r="F10" s="9">
        <v>4915</v>
      </c>
      <c r="G10" s="9">
        <f t="shared" si="0"/>
        <v>324.17720455168904</v>
      </c>
      <c r="H10" s="9">
        <f t="shared" si="1"/>
        <v>962.17641098678325</v>
      </c>
      <c r="I10" s="9">
        <f t="shared" si="2"/>
        <v>242.48049325744961</v>
      </c>
    </row>
    <row r="11" spans="1:9" ht="15" customHeight="1">
      <c r="A11" s="8">
        <v>8</v>
      </c>
      <c r="B11" s="8" t="s">
        <v>16</v>
      </c>
      <c r="C11" s="9">
        <v>184.03807749999999</v>
      </c>
      <c r="D11" s="10">
        <f>C11/$C$13</f>
        <v>0.1878540612759742</v>
      </c>
      <c r="E11" s="9">
        <v>5334</v>
      </c>
      <c r="F11" s="9">
        <v>1520</v>
      </c>
      <c r="G11" s="9">
        <f t="shared" si="0"/>
        <v>345.0282667791526</v>
      </c>
      <c r="H11" s="9">
        <f t="shared" si="1"/>
        <v>1210.7768256578947</v>
      </c>
      <c r="I11" s="9">
        <f t="shared" si="2"/>
        <v>268.51193098920339</v>
      </c>
    </row>
    <row r="12" spans="1:9" ht="15" customHeight="1">
      <c r="A12" s="8">
        <v>9</v>
      </c>
      <c r="B12" s="8" t="s">
        <v>17</v>
      </c>
      <c r="C12" s="9">
        <v>111.182400000003</v>
      </c>
      <c r="D12" s="10">
        <f>C12/$C$13</f>
        <v>0.11348773941854745</v>
      </c>
      <c r="E12" s="9">
        <v>2029</v>
      </c>
      <c r="F12" s="9">
        <v>837</v>
      </c>
      <c r="G12" s="9">
        <f t="shared" si="0"/>
        <v>547.96648595368652</v>
      </c>
      <c r="H12" s="9">
        <f t="shared" si="1"/>
        <v>1328.3440860215412</v>
      </c>
      <c r="I12" s="9">
        <f t="shared" si="2"/>
        <v>387.93579902303907</v>
      </c>
    </row>
    <row r="13" spans="1:9" ht="15" customHeight="1">
      <c r="A13" s="68"/>
      <c r="B13" s="68"/>
      <c r="C13" s="11">
        <f>SUM(C4:C12)</f>
        <v>979.68644515825395</v>
      </c>
      <c r="D13" s="12"/>
      <c r="E13" s="11">
        <f>SUM(E4:E12)</f>
        <v>30417</v>
      </c>
      <c r="F13" s="11">
        <f>SUM(F4:F12)</f>
        <v>12921</v>
      </c>
      <c r="G13" s="11">
        <f>(C13*10000)/E13</f>
        <v>322.08516459817008</v>
      </c>
      <c r="H13" s="11">
        <f>(C13*10000)/F13</f>
        <v>758.21255720010367</v>
      </c>
      <c r="I13" s="11">
        <f>(C13*10000)/(E13+F13)</f>
        <v>226.05714272884165</v>
      </c>
    </row>
    <row r="14" spans="1:9" ht="15" customHeight="1">
      <c r="A14" s="46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47" t="s">
        <v>70</v>
      </c>
      <c r="J1" s="69" t="s">
        <v>132</v>
      </c>
    </row>
    <row r="3" spans="1:10" ht="50.1" customHeight="1">
      <c r="A3" s="2" t="s">
        <v>18</v>
      </c>
      <c r="B3" s="2" t="s">
        <v>19</v>
      </c>
      <c r="C3" s="2" t="s">
        <v>74</v>
      </c>
      <c r="D3" s="2" t="s">
        <v>75</v>
      </c>
      <c r="E3" s="2" t="s">
        <v>27</v>
      </c>
      <c r="F3" s="2" t="s">
        <v>76</v>
      </c>
      <c r="G3" s="2" t="s">
        <v>28</v>
      </c>
      <c r="H3" s="2" t="s">
        <v>29</v>
      </c>
      <c r="I3" s="2" t="s">
        <v>77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38.2050162345598</v>
      </c>
      <c r="D4" s="15">
        <v>63.971432451404304</v>
      </c>
      <c r="E4" s="15">
        <v>360.90440832460365</v>
      </c>
      <c r="F4" s="15">
        <v>25.766416216844505</v>
      </c>
      <c r="G4" s="15">
        <v>38.2050162345598</v>
      </c>
      <c r="H4" s="16">
        <f>E4/SUM($E4:$G4)</f>
        <v>0.84943499650494436</v>
      </c>
      <c r="I4" s="16">
        <f t="shared" ref="I4:J4" si="0">F4/SUM($E4:$G4)</f>
        <v>6.0644578354428977E-2</v>
      </c>
      <c r="J4" s="16">
        <f t="shared" si="0"/>
        <v>8.9920425140626564E-2</v>
      </c>
    </row>
    <row r="5" spans="1:10" ht="15" customHeight="1">
      <c r="A5" s="8">
        <v>12</v>
      </c>
      <c r="B5" s="8" t="s">
        <v>1</v>
      </c>
      <c r="C5" s="17">
        <v>56.503564034034405</v>
      </c>
      <c r="D5" s="17">
        <v>73.658564348512698</v>
      </c>
      <c r="E5" s="17">
        <v>117.53461965148432</v>
      </c>
      <c r="F5" s="17">
        <v>17.155000314478293</v>
      </c>
      <c r="G5" s="17">
        <v>56.503564034034405</v>
      </c>
      <c r="H5" s="18">
        <f t="shared" ref="H5:H13" si="1">E5/SUM($E5:$G5)</f>
        <v>0.61474272875483971</v>
      </c>
      <c r="I5" s="18">
        <f t="shared" ref="I5:I13" si="2">F5/SUM($E5:$G5)</f>
        <v>8.9726003592672854E-2</v>
      </c>
      <c r="J5" s="18">
        <f t="shared" ref="J5:J13" si="3">G5/SUM($E5:$G5)</f>
        <v>0.29553126765248749</v>
      </c>
    </row>
    <row r="6" spans="1:10" ht="15" customHeight="1">
      <c r="A6" s="8">
        <v>13</v>
      </c>
      <c r="B6" s="8" t="s">
        <v>2</v>
      </c>
      <c r="C6" s="17">
        <v>9.5131710751824503</v>
      </c>
      <c r="D6" s="17">
        <v>15.415907742927599</v>
      </c>
      <c r="E6" s="17">
        <v>67.968993139324496</v>
      </c>
      <c r="F6" s="17">
        <v>5.9027366677451489</v>
      </c>
      <c r="G6" s="17">
        <v>9.5131710751824503</v>
      </c>
      <c r="H6" s="18">
        <f t="shared" si="1"/>
        <v>0.81512351061379307</v>
      </c>
      <c r="I6" s="18">
        <f t="shared" si="2"/>
        <v>7.078903500863315E-2</v>
      </c>
      <c r="J6" s="18">
        <f t="shared" si="3"/>
        <v>0.11408745437757381</v>
      </c>
    </row>
    <row r="7" spans="1:10" ht="15" customHeight="1">
      <c r="A7" s="8">
        <v>14</v>
      </c>
      <c r="B7" s="8" t="s">
        <v>3</v>
      </c>
      <c r="C7" s="17">
        <v>2.8308993186342399</v>
      </c>
      <c r="D7" s="17">
        <v>6.4113167710318502</v>
      </c>
      <c r="E7" s="17">
        <v>89.031676728967653</v>
      </c>
      <c r="F7" s="17">
        <v>3.5804174523976102</v>
      </c>
      <c r="G7" s="17">
        <v>2.8308993186342399</v>
      </c>
      <c r="H7" s="18">
        <f t="shared" si="1"/>
        <v>0.93282569483707689</v>
      </c>
      <c r="I7" s="18">
        <f t="shared" si="2"/>
        <v>3.7513675138423117E-2</v>
      </c>
      <c r="J7" s="18">
        <f t="shared" si="3"/>
        <v>2.9660630024499961E-2</v>
      </c>
    </row>
    <row r="8" spans="1:10" ht="15" customHeight="1">
      <c r="A8" s="8">
        <v>15</v>
      </c>
      <c r="B8" s="8" t="s">
        <v>4</v>
      </c>
      <c r="C8" s="14" t="s">
        <v>44</v>
      </c>
      <c r="D8" s="14" t="s">
        <v>44</v>
      </c>
      <c r="E8" s="17">
        <v>112.18003700000199</v>
      </c>
      <c r="F8" s="14" t="s">
        <v>44</v>
      </c>
      <c r="G8" s="14" t="s">
        <v>44</v>
      </c>
      <c r="H8" s="14" t="s">
        <v>44</v>
      </c>
      <c r="I8" s="14" t="s">
        <v>44</v>
      </c>
      <c r="J8" s="14" t="s">
        <v>44</v>
      </c>
    </row>
    <row r="9" spans="1:10" ht="15" customHeight="1">
      <c r="A9" s="8">
        <v>16</v>
      </c>
      <c r="B9" s="8" t="s">
        <v>5</v>
      </c>
      <c r="C9" s="14" t="s">
        <v>44</v>
      </c>
      <c r="D9" s="14" t="s">
        <v>44</v>
      </c>
      <c r="E9" s="17">
        <v>1.4059140000000601</v>
      </c>
      <c r="F9" s="14" t="s">
        <v>44</v>
      </c>
      <c r="G9" s="14" t="s">
        <v>44</v>
      </c>
      <c r="H9" s="14" t="s">
        <v>44</v>
      </c>
      <c r="I9" s="14" t="s">
        <v>44</v>
      </c>
      <c r="J9" s="14" t="s">
        <v>44</v>
      </c>
    </row>
    <row r="10" spans="1:10" ht="15" customHeight="1">
      <c r="A10" s="8">
        <v>17</v>
      </c>
      <c r="B10" s="8" t="s">
        <v>6</v>
      </c>
      <c r="C10" s="14" t="s">
        <v>44</v>
      </c>
      <c r="D10" s="14" t="s">
        <v>44</v>
      </c>
      <c r="E10" s="17">
        <v>38.505172499997798</v>
      </c>
      <c r="F10" s="14" t="s">
        <v>44</v>
      </c>
      <c r="G10" s="14" t="s">
        <v>44</v>
      </c>
      <c r="H10" s="14" t="s">
        <v>44</v>
      </c>
      <c r="I10" s="14" t="s">
        <v>44</v>
      </c>
      <c r="J10" s="14" t="s">
        <v>44</v>
      </c>
    </row>
    <row r="11" spans="1:10" ht="15" customHeight="1">
      <c r="A11" s="8">
        <v>18</v>
      </c>
      <c r="B11" s="8" t="s">
        <v>7</v>
      </c>
      <c r="C11" s="14" t="s">
        <v>44</v>
      </c>
      <c r="D11" s="14" t="s">
        <v>44</v>
      </c>
      <c r="E11" s="17">
        <v>25.242121999999501</v>
      </c>
      <c r="F11" s="14" t="s">
        <v>44</v>
      </c>
      <c r="G11" s="14" t="s">
        <v>44</v>
      </c>
      <c r="H11" s="14" t="s">
        <v>44</v>
      </c>
      <c r="I11" s="14" t="s">
        <v>44</v>
      </c>
      <c r="J11" s="14" t="s">
        <v>44</v>
      </c>
    </row>
    <row r="12" spans="1:10" ht="15" customHeight="1">
      <c r="A12" s="8">
        <v>19</v>
      </c>
      <c r="B12" s="8" t="s">
        <v>8</v>
      </c>
      <c r="C12" s="14" t="s">
        <v>44</v>
      </c>
      <c r="D12" s="14" t="s">
        <v>44</v>
      </c>
      <c r="E12" s="17">
        <v>7.4562805000004602</v>
      </c>
      <c r="F12" s="14" t="s">
        <v>44</v>
      </c>
      <c r="G12" s="14" t="s">
        <v>44</v>
      </c>
      <c r="H12" s="14" t="s">
        <v>44</v>
      </c>
      <c r="I12" s="14" t="s">
        <v>44</v>
      </c>
      <c r="J12" s="14" t="s">
        <v>44</v>
      </c>
    </row>
    <row r="13" spans="1:10" ht="15" customHeight="1">
      <c r="A13" s="68"/>
      <c r="B13" s="68"/>
      <c r="C13" s="11">
        <f>SUM(C4:C12)</f>
        <v>107.0526506624109</v>
      </c>
      <c r="D13" s="11">
        <f t="shared" ref="D13:G13" si="4">SUM(D4:D12)</f>
        <v>159.45722131387646</v>
      </c>
      <c r="E13" s="11">
        <f t="shared" si="4"/>
        <v>820.22922384438004</v>
      </c>
      <c r="F13" s="11">
        <f t="shared" si="4"/>
        <v>52.404570651465562</v>
      </c>
      <c r="G13" s="11">
        <f t="shared" si="4"/>
        <v>107.0526506624109</v>
      </c>
      <c r="H13" s="19">
        <f t="shared" si="1"/>
        <v>0.83723647285114977</v>
      </c>
      <c r="I13" s="19">
        <f t="shared" si="2"/>
        <v>5.3491166393549762E-2</v>
      </c>
      <c r="J13" s="19">
        <f t="shared" si="3"/>
        <v>0.10927236075530047</v>
      </c>
    </row>
    <row r="14" spans="1:10" ht="15" customHeight="1">
      <c r="A14" s="46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47" t="s">
        <v>71</v>
      </c>
      <c r="J1" s="69" t="s">
        <v>132</v>
      </c>
    </row>
    <row r="3" spans="1:10" ht="50.1" customHeight="1">
      <c r="A3" s="2" t="s">
        <v>25</v>
      </c>
      <c r="B3" s="2" t="s">
        <v>26</v>
      </c>
      <c r="C3" s="2" t="s">
        <v>74</v>
      </c>
      <c r="D3" s="2" t="s">
        <v>75</v>
      </c>
      <c r="E3" s="2" t="s">
        <v>27</v>
      </c>
      <c r="F3" s="2" t="s">
        <v>76</v>
      </c>
      <c r="G3" s="2" t="s">
        <v>28</v>
      </c>
      <c r="H3" s="2" t="s">
        <v>29</v>
      </c>
      <c r="I3" s="2" t="s">
        <v>77</v>
      </c>
      <c r="J3" s="2" t="s">
        <v>30</v>
      </c>
    </row>
    <row r="4" spans="1:10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  <c r="J4" s="13" t="s">
        <v>44</v>
      </c>
    </row>
    <row r="5" spans="1:10" ht="15" customHeight="1">
      <c r="A5" s="8">
        <v>2</v>
      </c>
      <c r="B5" s="8" t="s">
        <v>10</v>
      </c>
      <c r="C5" s="14" t="s">
        <v>44</v>
      </c>
      <c r="D5" s="14" t="s">
        <v>44</v>
      </c>
      <c r="E5" s="14" t="s">
        <v>44</v>
      </c>
      <c r="F5" s="14" t="s">
        <v>44</v>
      </c>
      <c r="G5" s="14" t="s">
        <v>44</v>
      </c>
      <c r="H5" s="14" t="s">
        <v>44</v>
      </c>
      <c r="I5" s="14" t="s">
        <v>44</v>
      </c>
      <c r="J5" s="14" t="s">
        <v>44</v>
      </c>
    </row>
    <row r="6" spans="1:10" ht="15" customHeight="1">
      <c r="A6" s="8">
        <v>3</v>
      </c>
      <c r="B6" s="8" t="s">
        <v>11</v>
      </c>
      <c r="C6" s="14" t="s">
        <v>44</v>
      </c>
      <c r="D6" s="14" t="s">
        <v>44</v>
      </c>
      <c r="E6" s="14" t="s">
        <v>44</v>
      </c>
      <c r="F6" s="14" t="s">
        <v>44</v>
      </c>
      <c r="G6" s="14" t="s">
        <v>44</v>
      </c>
      <c r="H6" s="14" t="s">
        <v>44</v>
      </c>
      <c r="I6" s="14" t="s">
        <v>44</v>
      </c>
      <c r="J6" s="14" t="s">
        <v>44</v>
      </c>
    </row>
    <row r="7" spans="1:10" ht="15" customHeight="1">
      <c r="A7" s="8">
        <v>4</v>
      </c>
      <c r="B7" s="8" t="s">
        <v>12</v>
      </c>
      <c r="C7" s="14" t="s">
        <v>44</v>
      </c>
      <c r="D7" s="14" t="s">
        <v>44</v>
      </c>
      <c r="E7" s="14" t="s">
        <v>44</v>
      </c>
      <c r="F7" s="14" t="s">
        <v>44</v>
      </c>
      <c r="G7" s="14" t="s">
        <v>44</v>
      </c>
      <c r="H7" s="14" t="s">
        <v>44</v>
      </c>
      <c r="I7" s="14" t="s">
        <v>44</v>
      </c>
      <c r="J7" s="14" t="s">
        <v>44</v>
      </c>
    </row>
    <row r="8" spans="1:10" ht="15" customHeight="1">
      <c r="A8" s="8">
        <v>5</v>
      </c>
      <c r="B8" s="8" t="s">
        <v>13</v>
      </c>
      <c r="C8" s="14" t="s">
        <v>44</v>
      </c>
      <c r="D8" s="14" t="s">
        <v>44</v>
      </c>
      <c r="E8" s="14" t="s">
        <v>44</v>
      </c>
      <c r="F8" s="14" t="s">
        <v>44</v>
      </c>
      <c r="G8" s="14" t="s">
        <v>44</v>
      </c>
      <c r="H8" s="14" t="s">
        <v>44</v>
      </c>
      <c r="I8" s="14" t="s">
        <v>44</v>
      </c>
      <c r="J8" s="14" t="s">
        <v>44</v>
      </c>
    </row>
    <row r="9" spans="1:10" ht="15" customHeight="1">
      <c r="A9" s="8">
        <v>6</v>
      </c>
      <c r="B9" s="8" t="s">
        <v>14</v>
      </c>
      <c r="C9" s="17">
        <v>20.9660832236484</v>
      </c>
      <c r="D9" s="17">
        <v>30.9743323530348</v>
      </c>
      <c r="E9" s="17">
        <v>180.58192930521218</v>
      </c>
      <c r="F9" s="17">
        <v>10.0082491293864</v>
      </c>
      <c r="G9" s="17">
        <v>20.9660832236484</v>
      </c>
      <c r="H9" s="18">
        <f t="shared" ref="H9:H13" si="0">E9/SUM($E9:$G9)</f>
        <v>0.85358820339210062</v>
      </c>
      <c r="I9" s="18">
        <f t="shared" ref="I9:I13" si="1">F9/SUM($E9:$G9)</f>
        <v>4.7307742398823266E-2</v>
      </c>
      <c r="J9" s="18">
        <f t="shared" ref="J9:J13" si="2">G9/SUM($E9:$G9)</f>
        <v>9.9104054209076115E-2</v>
      </c>
    </row>
    <row r="10" spans="1:10" ht="15" customHeight="1">
      <c r="A10" s="8">
        <v>7</v>
      </c>
      <c r="B10" s="8" t="s">
        <v>15</v>
      </c>
      <c r="C10" s="17">
        <v>52.4227579268548</v>
      </c>
      <c r="D10" s="17">
        <v>78.321704761830304</v>
      </c>
      <c r="E10" s="17">
        <v>394.58800123817366</v>
      </c>
      <c r="F10" s="17">
        <v>25.898946834975504</v>
      </c>
      <c r="G10" s="17">
        <v>52.4227579268548</v>
      </c>
      <c r="H10" s="18">
        <f t="shared" si="0"/>
        <v>0.83438338488694574</v>
      </c>
      <c r="I10" s="18">
        <f t="shared" si="1"/>
        <v>5.4765098931962478E-2</v>
      </c>
      <c r="J10" s="18">
        <f t="shared" si="2"/>
        <v>0.11085151618109179</v>
      </c>
    </row>
    <row r="11" spans="1:10" ht="15" customHeight="1">
      <c r="A11" s="8">
        <v>8</v>
      </c>
      <c r="B11" s="8" t="s">
        <v>16</v>
      </c>
      <c r="C11" s="17">
        <v>21.5703868551191</v>
      </c>
      <c r="D11" s="17">
        <v>33.812967960392996</v>
      </c>
      <c r="E11" s="17">
        <v>150.22510953960699</v>
      </c>
      <c r="F11" s="17">
        <v>12.242581105273896</v>
      </c>
      <c r="G11" s="17">
        <v>21.5703868551191</v>
      </c>
      <c r="H11" s="18">
        <f t="shared" si="0"/>
        <v>0.81627189101454833</v>
      </c>
      <c r="I11" s="18">
        <f t="shared" si="1"/>
        <v>6.6522000618452981E-2</v>
      </c>
      <c r="J11" s="18">
        <f t="shared" si="2"/>
        <v>0.11720610836699868</v>
      </c>
    </row>
    <row r="12" spans="1:10" ht="15" customHeight="1">
      <c r="A12" s="8">
        <v>9</v>
      </c>
      <c r="B12" s="8" t="s">
        <v>17</v>
      </c>
      <c r="C12" s="17">
        <v>12.093422656788499</v>
      </c>
      <c r="D12" s="17">
        <v>16.348216238618402</v>
      </c>
      <c r="E12" s="17">
        <v>94.834183761384594</v>
      </c>
      <c r="F12" s="17">
        <v>4.2547935818299027</v>
      </c>
      <c r="G12" s="17">
        <v>12.093422656788499</v>
      </c>
      <c r="H12" s="18">
        <f t="shared" si="0"/>
        <v>0.85296039446335059</v>
      </c>
      <c r="I12" s="18">
        <f t="shared" si="1"/>
        <v>3.8268589109695314E-2</v>
      </c>
      <c r="J12" s="18">
        <f t="shared" si="2"/>
        <v>0.10877101642695403</v>
      </c>
    </row>
    <row r="13" spans="1:10" ht="15" customHeight="1">
      <c r="A13" s="68"/>
      <c r="B13" s="68"/>
      <c r="C13" s="11">
        <f>SUM(C4:C12)</f>
        <v>107.0526506624108</v>
      </c>
      <c r="D13" s="11">
        <f t="shared" ref="D13:G13" si="3">SUM(D4:D12)</f>
        <v>159.45722131387649</v>
      </c>
      <c r="E13" s="11">
        <f t="shared" si="3"/>
        <v>820.22922384437743</v>
      </c>
      <c r="F13" s="11">
        <f t="shared" si="3"/>
        <v>52.404570651465704</v>
      </c>
      <c r="G13" s="11">
        <f t="shared" si="3"/>
        <v>107.0526506624108</v>
      </c>
      <c r="H13" s="19">
        <f t="shared" si="0"/>
        <v>0.83723647285114933</v>
      </c>
      <c r="I13" s="19">
        <f t="shared" si="1"/>
        <v>5.3491166393550046E-2</v>
      </c>
      <c r="J13" s="19">
        <f t="shared" si="2"/>
        <v>0.10927236075530065</v>
      </c>
    </row>
    <row r="14" spans="1:10" ht="15" customHeight="1">
      <c r="A14" s="46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3" sqref="J23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47" t="s">
        <v>72</v>
      </c>
      <c r="L1" s="69" t="s">
        <v>132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133</v>
      </c>
      <c r="F3" s="2" t="s">
        <v>137</v>
      </c>
      <c r="G3" s="2" t="s">
        <v>33</v>
      </c>
      <c r="H3" s="2" t="s">
        <v>34</v>
      </c>
      <c r="I3" s="2" t="s">
        <v>35</v>
      </c>
      <c r="J3" s="2" t="s">
        <v>134</v>
      </c>
      <c r="K3" s="2" t="s">
        <v>138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4.80601236697483</v>
      </c>
      <c r="D4" s="21">
        <v>11.702885630084399</v>
      </c>
      <c r="E4" s="15">
        <v>113.24128847873399</v>
      </c>
      <c r="F4" s="15">
        <v>198.92849170778402</v>
      </c>
      <c r="G4" s="15">
        <v>96.197159838576198</v>
      </c>
      <c r="H4" s="16">
        <v>1.131156902060465E-2</v>
      </c>
      <c r="I4" s="16">
        <v>2.7544248419874139E-2</v>
      </c>
      <c r="J4" s="16">
        <v>0.26652795556905612</v>
      </c>
      <c r="K4" s="16">
        <v>0.46820382310705017</v>
      </c>
      <c r="L4" s="16">
        <v>0.22641240388341496</v>
      </c>
    </row>
    <row r="5" spans="1:12" ht="15" customHeight="1">
      <c r="A5" s="22">
        <v>12</v>
      </c>
      <c r="B5" s="22" t="s">
        <v>1</v>
      </c>
      <c r="C5" s="23">
        <v>0</v>
      </c>
      <c r="D5" s="23">
        <v>0.172087202277558</v>
      </c>
      <c r="E5" s="17">
        <v>38.805820635882895</v>
      </c>
      <c r="F5" s="17">
        <v>84.498768391416391</v>
      </c>
      <c r="G5" s="17">
        <v>67.71651168164361</v>
      </c>
      <c r="H5" s="18">
        <v>0</v>
      </c>
      <c r="I5" s="18">
        <v>9.0006973657171191E-4</v>
      </c>
      <c r="J5" s="18">
        <v>0.20296654425733085</v>
      </c>
      <c r="K5" s="18">
        <v>0.4419549112317378</v>
      </c>
      <c r="L5" s="18">
        <v>0.35417847477435976</v>
      </c>
    </row>
    <row r="6" spans="1:12" ht="15" customHeight="1">
      <c r="A6" s="22">
        <v>13</v>
      </c>
      <c r="B6" s="22" t="s">
        <v>2</v>
      </c>
      <c r="C6" s="23">
        <v>0.49800582527983495</v>
      </c>
      <c r="D6" s="23">
        <v>0.70282602228972901</v>
      </c>
      <c r="E6" s="17">
        <v>26.190327341668702</v>
      </c>
      <c r="F6" s="17">
        <v>37.507633542925802</v>
      </c>
      <c r="G6" s="17">
        <v>18.486107953558101</v>
      </c>
      <c r="H6" s="18">
        <v>5.9723741490898897E-3</v>
      </c>
      <c r="I6" s="18">
        <v>8.4286965207128021E-3</v>
      </c>
      <c r="J6" s="18">
        <v>0.31408956689149381</v>
      </c>
      <c r="K6" s="18">
        <v>0.4498132543719412</v>
      </c>
      <c r="L6" s="18">
        <v>0.22169610806676227</v>
      </c>
    </row>
    <row r="7" spans="1:12" ht="15" customHeight="1">
      <c r="A7" s="22">
        <v>14</v>
      </c>
      <c r="B7" s="22" t="s">
        <v>3</v>
      </c>
      <c r="C7" s="23">
        <v>0.99598669861509603</v>
      </c>
      <c r="D7" s="23">
        <v>19.2905148661591</v>
      </c>
      <c r="E7" s="17">
        <v>18.309199420311501</v>
      </c>
      <c r="F7" s="17">
        <v>30.868601965522998</v>
      </c>
      <c r="G7" s="17">
        <v>25.9786914176407</v>
      </c>
      <c r="H7" s="18">
        <v>1.0435409169710905E-2</v>
      </c>
      <c r="I7" s="18">
        <v>0.20211556640532635</v>
      </c>
      <c r="J7" s="18">
        <v>0.19183387467569166</v>
      </c>
      <c r="K7" s="18">
        <v>0.3234244919687046</v>
      </c>
      <c r="L7" s="18">
        <v>0.27219065778056639</v>
      </c>
    </row>
    <row r="8" spans="1:12" ht="15" customHeight="1">
      <c r="A8" s="22">
        <v>15</v>
      </c>
      <c r="B8" s="22" t="s">
        <v>4</v>
      </c>
      <c r="C8" s="23">
        <v>3.7438090200054699</v>
      </c>
      <c r="D8" s="23">
        <v>9.3436042123612602</v>
      </c>
      <c r="E8" s="17">
        <v>33.882160155521298</v>
      </c>
      <c r="F8" s="17">
        <v>46.746133940156199</v>
      </c>
      <c r="G8" s="17">
        <v>18.464329233459598</v>
      </c>
      <c r="H8" s="18">
        <v>3.3373219823768639E-2</v>
      </c>
      <c r="I8" s="18">
        <v>8.32911496444248E-2</v>
      </c>
      <c r="J8" s="18">
        <v>0.30203377707891071</v>
      </c>
      <c r="K8" s="18">
        <v>0.41670635322468597</v>
      </c>
      <c r="L8" s="18">
        <v>0.1645955002282099</v>
      </c>
    </row>
    <row r="9" spans="1:12" ht="15" customHeight="1">
      <c r="A9" s="8">
        <v>16</v>
      </c>
      <c r="B9" s="8" t="s">
        <v>5</v>
      </c>
      <c r="C9" s="23">
        <v>0</v>
      </c>
      <c r="D9" s="23">
        <v>0</v>
      </c>
      <c r="E9" s="17">
        <v>0</v>
      </c>
      <c r="F9" s="17">
        <v>1.4059140000000601</v>
      </c>
      <c r="G9" s="17">
        <v>0</v>
      </c>
      <c r="H9" s="18">
        <v>0</v>
      </c>
      <c r="I9" s="18">
        <v>0</v>
      </c>
      <c r="J9" s="18">
        <v>0</v>
      </c>
      <c r="K9" s="18">
        <v>1</v>
      </c>
      <c r="L9" s="18">
        <v>0</v>
      </c>
    </row>
    <row r="10" spans="1:12" ht="15" customHeight="1">
      <c r="A10" s="22">
        <v>17</v>
      </c>
      <c r="B10" s="22" t="s">
        <v>6</v>
      </c>
      <c r="C10" s="23">
        <v>6.4633634226408399</v>
      </c>
      <c r="D10" s="23">
        <v>8.1765372852294504</v>
      </c>
      <c r="E10" s="17">
        <v>5.4965203307001103</v>
      </c>
      <c r="F10" s="17">
        <v>13.957360165344602</v>
      </c>
      <c r="G10" s="17">
        <v>10.2637272272523</v>
      </c>
      <c r="H10" s="18">
        <v>0.14571069591680291</v>
      </c>
      <c r="I10" s="18">
        <v>0.1843326547052922</v>
      </c>
      <c r="J10" s="18">
        <v>0.12391409087436575</v>
      </c>
      <c r="K10" s="18">
        <v>0.31465609000566902</v>
      </c>
      <c r="L10" s="18">
        <v>0.23138646849787009</v>
      </c>
    </row>
    <row r="11" spans="1:12" ht="15" customHeight="1">
      <c r="A11" s="22">
        <v>18</v>
      </c>
      <c r="B11" s="22" t="s">
        <v>7</v>
      </c>
      <c r="C11" s="23">
        <v>0.15089778586275901</v>
      </c>
      <c r="D11" s="23">
        <v>0.26943676635013397</v>
      </c>
      <c r="E11" s="17">
        <v>7.9557357335017196</v>
      </c>
      <c r="F11" s="17">
        <v>12.275342140963</v>
      </c>
      <c r="G11" s="17">
        <v>4.59071118632228</v>
      </c>
      <c r="H11" s="18">
        <v>5.9780146938606012E-3</v>
      </c>
      <c r="I11" s="18">
        <v>1.0674092658803553E-2</v>
      </c>
      <c r="J11" s="18">
        <v>0.31517695798797424</v>
      </c>
      <c r="K11" s="18">
        <v>0.48630385973710633</v>
      </c>
      <c r="L11" s="18">
        <v>0.18186707492225526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0</v>
      </c>
      <c r="E12" s="17">
        <v>0.31193181049999497</v>
      </c>
      <c r="F12" s="17">
        <v>1.38029233750007</v>
      </c>
      <c r="G12" s="17">
        <v>5.7640560000004797</v>
      </c>
      <c r="H12" s="18">
        <v>0</v>
      </c>
      <c r="I12" s="18">
        <v>0</v>
      </c>
      <c r="J12" s="18">
        <v>4.183477609591181E-2</v>
      </c>
      <c r="K12" s="18">
        <v>0.18511808973140653</v>
      </c>
      <c r="L12" s="18">
        <v>0.77304713417268167</v>
      </c>
    </row>
    <row r="13" spans="1:12" ht="15" customHeight="1">
      <c r="A13" s="68"/>
      <c r="B13" s="68"/>
      <c r="C13" s="24">
        <f t="shared" ref="C13:G13" si="0">SUM(C4:C12)</f>
        <v>16.658075119378829</v>
      </c>
      <c r="D13" s="24">
        <f t="shared" si="0"/>
        <v>49.657891984751629</v>
      </c>
      <c r="E13" s="11">
        <f t="shared" si="0"/>
        <v>244.19298390682022</v>
      </c>
      <c r="F13" s="11">
        <f t="shared" si="0"/>
        <v>427.56853819161313</v>
      </c>
      <c r="G13" s="11">
        <f t="shared" si="0"/>
        <v>247.46129453845327</v>
      </c>
      <c r="H13" s="19">
        <v>1.6902505912701135E-2</v>
      </c>
      <c r="I13" s="19">
        <v>5.038654267491606E-2</v>
      </c>
      <c r="J13" s="19">
        <v>0.24777612807878091</v>
      </c>
      <c r="K13" s="19">
        <v>0.43384242735592926</v>
      </c>
      <c r="L13" s="19">
        <v>0.25109239597767258</v>
      </c>
    </row>
    <row r="14" spans="1:12" ht="15" customHeight="1">
      <c r="A14" s="46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9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47" t="s">
        <v>73</v>
      </c>
      <c r="F1" s="69" t="s">
        <v>132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5">
        <v>407.363</v>
      </c>
      <c r="D4" s="15">
        <v>424.87584077600798</v>
      </c>
      <c r="E4" s="15">
        <f t="shared" ref="E4:E13" si="0">D4-C4</f>
        <v>17.512840776007977</v>
      </c>
      <c r="F4" s="26">
        <f t="shared" ref="F4:F13" si="1">D4/C4-1</f>
        <v>4.2990749714647558E-2</v>
      </c>
    </row>
    <row r="5" spans="1:6" ht="15" customHeight="1">
      <c r="A5" s="8">
        <v>12</v>
      </c>
      <c r="B5" s="8" t="s">
        <v>1</v>
      </c>
      <c r="C5" s="17">
        <v>194.3563</v>
      </c>
      <c r="D5" s="17">
        <v>191.19318399999702</v>
      </c>
      <c r="E5" s="17">
        <f t="shared" si="0"/>
        <v>-3.1631160000029865</v>
      </c>
      <c r="F5" s="27">
        <f t="shared" si="1"/>
        <v>-1.6274831327839578E-2</v>
      </c>
    </row>
    <row r="6" spans="1:6" ht="15" customHeight="1">
      <c r="A6" s="8">
        <v>13</v>
      </c>
      <c r="B6" s="8" t="s">
        <v>2</v>
      </c>
      <c r="C6" s="17">
        <v>90.957899999999995</v>
      </c>
      <c r="D6" s="17">
        <v>83.384900882252097</v>
      </c>
      <c r="E6" s="17">
        <f t="shared" si="0"/>
        <v>-7.5729991177478979</v>
      </c>
      <c r="F6" s="27">
        <f t="shared" si="1"/>
        <v>-8.3258288919905832E-2</v>
      </c>
    </row>
    <row r="7" spans="1:6" ht="15" customHeight="1">
      <c r="A7" s="8">
        <v>14</v>
      </c>
      <c r="B7" s="8" t="s">
        <v>3</v>
      </c>
      <c r="C7" s="17">
        <v>94.671300000000002</v>
      </c>
      <c r="D7" s="17">
        <v>95.442993499999503</v>
      </c>
      <c r="E7" s="17">
        <f t="shared" si="0"/>
        <v>0.77169349999950043</v>
      </c>
      <c r="F7" s="27">
        <f t="shared" si="1"/>
        <v>8.1512929472764561E-3</v>
      </c>
    </row>
    <row r="8" spans="1:6" ht="15" customHeight="1">
      <c r="A8" s="8">
        <v>15</v>
      </c>
      <c r="B8" s="8" t="s">
        <v>4</v>
      </c>
      <c r="C8" s="17">
        <v>173.6508</v>
      </c>
      <c r="D8" s="17">
        <v>112.18003700000199</v>
      </c>
      <c r="E8" s="17">
        <f t="shared" si="0"/>
        <v>-61.470762999998016</v>
      </c>
      <c r="F8" s="27">
        <f t="shared" si="1"/>
        <v>-0.35399066978095128</v>
      </c>
    </row>
    <row r="9" spans="1:6" ht="15" customHeight="1">
      <c r="A9" s="8">
        <v>16</v>
      </c>
      <c r="B9" s="8" t="s">
        <v>5</v>
      </c>
      <c r="C9" s="14" t="s">
        <v>44</v>
      </c>
      <c r="D9" s="17">
        <v>1.4059140000000601</v>
      </c>
      <c r="E9" s="17">
        <v>1.4059140000000601</v>
      </c>
      <c r="F9" s="27">
        <v>1</v>
      </c>
    </row>
    <row r="10" spans="1:6" ht="15" customHeight="1">
      <c r="A10" s="8">
        <v>17</v>
      </c>
      <c r="B10" s="8" t="s">
        <v>6</v>
      </c>
      <c r="C10" s="17">
        <v>2.2214</v>
      </c>
      <c r="D10" s="17">
        <v>38.505172499997798</v>
      </c>
      <c r="E10" s="17">
        <f t="shared" si="0"/>
        <v>36.283772499997795</v>
      </c>
      <c r="F10" s="27">
        <f t="shared" si="1"/>
        <v>16.333741109209416</v>
      </c>
    </row>
    <row r="11" spans="1:6" ht="15" customHeight="1">
      <c r="A11" s="8">
        <v>18</v>
      </c>
      <c r="B11" s="8" t="s">
        <v>7</v>
      </c>
      <c r="C11" s="17">
        <v>21.058399999999999</v>
      </c>
      <c r="D11" s="17">
        <v>25.242121999999501</v>
      </c>
      <c r="E11" s="17">
        <f t="shared" si="0"/>
        <v>4.1837219999995021</v>
      </c>
      <c r="F11" s="27">
        <f t="shared" si="1"/>
        <v>0.19867235877367229</v>
      </c>
    </row>
    <row r="12" spans="1:6" ht="15" customHeight="1">
      <c r="A12" s="8">
        <v>19</v>
      </c>
      <c r="B12" s="8" t="s">
        <v>8</v>
      </c>
      <c r="C12" s="17">
        <v>70.02</v>
      </c>
      <c r="D12" s="17">
        <v>7.4562805000004602</v>
      </c>
      <c r="E12" s="17">
        <f t="shared" si="0"/>
        <v>-62.563719499999536</v>
      </c>
      <c r="F12" s="27">
        <f t="shared" si="1"/>
        <v>-0.89351213224792259</v>
      </c>
    </row>
    <row r="13" spans="1:6" ht="15" customHeight="1">
      <c r="A13" s="68"/>
      <c r="B13" s="68"/>
      <c r="C13" s="11">
        <f t="shared" ref="C13:D13" si="2">SUM(C4:C12)</f>
        <v>1054.2991</v>
      </c>
      <c r="D13" s="11">
        <f t="shared" si="2"/>
        <v>979.68644515825645</v>
      </c>
      <c r="E13" s="25">
        <f t="shared" si="0"/>
        <v>-74.612654841743506</v>
      </c>
      <c r="F13" s="28">
        <f t="shared" si="1"/>
        <v>-7.076991229694074E-2</v>
      </c>
    </row>
    <row r="14" spans="1:6" ht="15" customHeight="1">
      <c r="A14" s="46" t="s">
        <v>24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2012-11-16T14:41:30Z</dcterms:created>
  <dcterms:modified xsi:type="dcterms:W3CDTF">2012-12-18T07:07:42Z</dcterms:modified>
</cp:coreProperties>
</file>