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2"/>
  <c r="E4"/>
  <c r="E5"/>
  <c r="E6"/>
  <c r="E7"/>
  <c r="E8"/>
  <c r="E9"/>
  <c r="E10"/>
  <c r="E12"/>
  <c r="C13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D13"/>
  <c r="E13"/>
  <c r="F13"/>
  <c r="I13" s="1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5"/>
  <c r="I6"/>
  <c r="I7"/>
  <c r="I8"/>
  <c r="I9"/>
  <c r="I10"/>
  <c r="I11"/>
  <c r="I12"/>
  <c r="H5"/>
  <c r="H6"/>
  <c r="H7"/>
  <c r="H8"/>
  <c r="H9"/>
  <c r="H10"/>
  <c r="H11"/>
  <c r="H12"/>
  <c r="G5"/>
  <c r="G6"/>
  <c r="G7"/>
  <c r="G8"/>
  <c r="G9"/>
  <c r="G10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J13" i="7"/>
  <c r="H13"/>
  <c r="J13" i="9"/>
  <c r="H13"/>
  <c r="I13"/>
  <c r="D12" i="10"/>
  <c r="D11"/>
  <c r="D12" i="11"/>
  <c r="D8" i="10"/>
  <c r="I13"/>
  <c r="D7"/>
  <c r="H13"/>
  <c r="D6"/>
  <c r="D10"/>
  <c r="G13"/>
  <c r="D5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<sst xmlns="http://schemas.openxmlformats.org/spreadsheetml/2006/main" count="319" uniqueCount="138">
  <si>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</si>
  <si>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</si>
  <si>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</si>
  <si>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</si>
  <si>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</si>
  <si>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</si>
  <si>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</si>
  <si>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</si>
  <si>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</si>
  <si>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</si>
  <si>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</si>
  <si>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</si>
  <si>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</si>
  <si>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</si>
  <si>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</si>
  <si>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</si>
  <si>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</si>
  <si>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</si>
  <si>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</si>
  <si>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</si>
  <si>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</si>
  <si>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</si>
  <si>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</si>
  <si>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</si>
  <si>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</si>
  <si>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</si>
  <si>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</si>
  <si>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</si>
  <si>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</si>
  <si>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</si>
  <si>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</si>
  <si>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</si>
  <si>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</si>
  <si>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</si>
  <si>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</si>
  <si>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</si>
  <si>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</si>
  <si>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</si>
  <si>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</si>
  <si>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</si>
  <si>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</si>
  <si>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</si>
  <si>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</si>
  <si>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</si>
  <si>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</si>
  <si>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</si>
  <si>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keine, Verkehrsflächen sind teilweise ausgeschnitten</t>
  </si>
  <si>
    <t>ja</t>
  </si>
  <si>
    <t>keine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</si>
  <si>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</si>
  <si>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</si>
  <si>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</si>
  <si>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</si>
  <si>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</si>
  <si>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</si>
  <si>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</si>
  <si>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</si>
  <si>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Office fédéral du développement territorial ARE</t>
  </si>
  <si>
    <t>Statistique suisse des zones à bâtir 2012</t>
  </si>
  <si>
    <t>Contenu</t>
  </si>
  <si>
    <t>- Comparaison 2007 - 2012 par affectation principale</t>
  </si>
  <si>
    <t>- Statistiques par affectation principale</t>
  </si>
  <si>
    <t>- Statistiques par type de commune ARE</t>
  </si>
  <si>
    <t>Statistiques par affectation principale</t>
  </si>
  <si>
    <t>Statistiques par type de commune ARE</t>
  </si>
  <si>
    <t>Comparaison 2007 - 2012 par affectation principale</t>
  </si>
  <si>
    <t>Fiche d'information du canton d'AG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</si>
  <si>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</si>
  <si>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</si>
  <si>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</si>
  <si>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</si>
  <si>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</si>
  <si>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</si>
  <si>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</si>
  <si>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</si>
  <si>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</si>
  <si>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</si>
  <si>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</si>
  <si>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</si>
  <si>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</si>
  <si>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</si>
  <si>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</si>
  <si>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</si>
  <si>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</si>
  <si>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</si>
  <si>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</si>
  <si>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</si>
  <si>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</si>
  <si>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</si>
  <si>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</si>
  <si>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</si>
  <si>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</si>
  <si>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</si>
  <si>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</si>
  <si>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</si>
  <si>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</si>
  <si>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</si>
  <si>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</si>
  <si>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</si>
  <si>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</si>
  <si>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</si>
  <si>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</si>
  <si>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</si>
  <si>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</si>
  <si>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</si>
  <si>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</si>
  <si>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</si>
  <si>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</si>
  <si>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</si>
  <si>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</si>
  <si>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</si>
  <si>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</si>
  <si>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</si>
  <si>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</si>
  <si>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</si>
  <si>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</si>
  <si>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</si>
  <si>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</si>
  <si>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</si>
  <si>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</si>
  <si>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</si>
  <si>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</si>
  <si>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</si>
  <si>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</si>
  <si>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</si>
  <si>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</si>
  <si>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</si>
  <si>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</si>
  <si>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</si>
  <si>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</si>
  <si>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</si>
  <si>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Faible desserte [ha]</t>
  </si>
  <si>
    <t>Faible desserte [%]</t>
  </si>
  <si>
    <t>Desserte moyenne [ha]</t>
  </si>
  <si>
    <t>Desserte moyenne [%]</t>
  </si>
  <si>
    <t xml:space="preserve"> Faible desserte [%]</t>
  </si>
  <si>
    <t xml:space="preserve"> Faible desserte [ha]</t>
  </si>
  <si>
    <t>Canton d'AG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</si>
</sst>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0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72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7" fillId="0" borderId="0" xfId="0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13" fillId="0" borderId="0" xfId="0" applyFont="1"/>
    <xf numFmtId="49" fontId="8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5" fillId="0" borderId="0" xfId="1" applyFont="1"/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12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10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11" fillId="0" borderId="8" xfId="0" applyNumberFormat="1" applyFont="1" applyFill="1" applyBorder="1" applyAlignment="1">
      <alignment horizontal="left" vertical="top" wrapText="1"/>
    </xf>
    <xf numFmtId="49" fontId="11" fillId="0" borderId="12" xfId="0" applyNumberFormat="1" applyFont="1" applyFill="1" applyBorder="1" applyAlignment="1">
      <alignment horizontal="left" vertical="top" wrapText="1"/>
    </xf>
    <xf numFmtId="49" fontId="10" fillId="0" borderId="12" xfId="0" applyNumberFormat="1" applyFont="1" applyFill="1" applyBorder="1" applyAlignment="1">
      <alignment horizontal="left" vertical="top" wrapText="1"/>
    </xf>
    <xf numFmtId="49" fontId="10" fillId="0" borderId="10" xfId="0" applyNumberFormat="1" applyFont="1" applyFill="1" applyBorder="1" applyAlignment="1">
      <alignment horizontal="left" vertical="top" wrapText="1"/>
    </xf>
    <xf numFmtId="0" fontId="17" fillId="0" borderId="0" xfId="2" applyFont="1" applyAlignment="1" applyProtection="1">
      <alignment vertical="top"/>
    </xf>
    <xf numFmtId="0" fontId="12" fillId="0" borderId="0" xfId="0" applyFont="1" applyAlignment="1">
      <alignment vertical="top"/>
    </xf>
    <xf numFmtId="0" fontId="12" fillId="0" borderId="0" xfId="3"/>
    <xf numFmtId="49" fontId="11" fillId="0" borderId="4" xfId="3" applyNumberFormat="1" applyFon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1" fillId="0" borderId="5" xfId="3" applyNumberFormat="1" applyFont="1" applyBorder="1" applyAlignment="1">
      <alignment horizontal="left" vertical="top" wrapText="1"/>
    </xf>
    <xf numFmtId="49" fontId="12" fillId="0" borderId="12" xfId="3" applyNumberFormat="1" applyBorder="1" applyAlignment="1">
      <alignment horizontal="left" vertical="top" wrapText="1"/>
    </xf>
    <xf numFmtId="49" fontId="11" fillId="0" borderId="12" xfId="3" applyNumberFormat="1" applyFont="1" applyBorder="1" applyAlignment="1">
      <alignment horizontal="left" vertical="top" wrapText="1"/>
    </xf>
    <xf numFmtId="49" fontId="11" fillId="0" borderId="11" xfId="3" applyNumberFormat="1" applyFon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0" fontId="12" fillId="0" borderId="0" xfId="3" applyAlignment="1">
      <alignment horizontal="left" vertical="top" wrapText="1"/>
    </xf>
    <xf numFmtId="0" fontId="15" fillId="0" borderId="0" xfId="1" applyFont="1" applyAlignment="1">
      <alignment horizontal="right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9" fillId="5" borderId="4" xfId="3" applyNumberFormat="1" applyFont="1" applyFill="1" applyBorder="1" applyAlignment="1">
      <alignment horizontal="left" vertical="top" wrapText="1"/>
    </xf>
    <xf numFmtId="49" fontId="9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7743209962190847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9652.7679635662098</c:v>
                </c:pt>
                <c:pt idx="1">
                  <c:v>3386.3484841920304</c:v>
                </c:pt>
                <c:pt idx="2">
                  <c:v>2224.5871731028401</c:v>
                </c:pt>
                <c:pt idx="3">
                  <c:v>2365.6909330363001</c:v>
                </c:pt>
                <c:pt idx="4">
                  <c:v>2224.5515741088402</c:v>
                </c:pt>
                <c:pt idx="5">
                  <c:v>439.61290829435399</c:v>
                </c:pt>
                <c:pt idx="6">
                  <c:v>55.387797245450095</c:v>
                </c:pt>
                <c:pt idx="7" formatCode="General">
                  <c:v>0</c:v>
                </c:pt>
                <c:pt idx="8">
                  <c:v>123.655771028315</c:v>
                </c:pt>
              </c:numCache>
            </c:numRef>
          </c:val>
        </c:ser>
        <c:gapWidth val="70"/>
        <c:axId val="130832256"/>
        <c:axId val="130833792"/>
      </c:barChart>
      <c:catAx>
        <c:axId val="130832256"/>
        <c:scaling>
          <c:orientation val="maxMin"/>
        </c:scaling>
        <c:axPos val="l"/>
        <c:tickLblPos val="nextTo"/>
        <c:crossAx val="130833792"/>
        <c:crosses val="autoZero"/>
        <c:auto val="1"/>
        <c:lblAlgn val="ctr"/>
        <c:lblOffset val="100"/>
      </c:catAx>
      <c:valAx>
        <c:axId val="130833792"/>
        <c:scaling>
          <c:orientation val="minMax"/>
        </c:scaling>
        <c:axPos val="t"/>
        <c:majorGridlines/>
        <c:numFmt formatCode="#,##0" sourceLinked="1"/>
        <c:tickLblPos val="high"/>
        <c:crossAx val="13083225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</a:t>
            </a:r>
            <a:r>
              <a:rPr lang="de-CH" sz="1000" baseline="0"/>
              <a:t> publics selon les </a:t>
            </a:r>
            <a:r>
              <a:rPr lang="de-CH" sz="1000"/>
              <a:t>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164.58837878185398</c:v>
                </c:pt>
                <c:pt idx="1">
                  <c:v>61.9081296921415</c:v>
                </c:pt>
                <c:pt idx="2">
                  <c:v>100.940892079393</c:v>
                </c:pt>
                <c:pt idx="3">
                  <c:v>117.425834014457</c:v>
                </c:pt>
                <c:pt idx="4">
                  <c:v>99.132895112803098</c:v>
                </c:pt>
                <c:pt idx="5">
                  <c:v>20.564682665362799</c:v>
                </c:pt>
                <c:pt idx="6">
                  <c:v>1.0240683794451499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1071.3456372912799</c:v>
                </c:pt>
                <c:pt idx="1">
                  <c:v>237.38994456298701</c:v>
                </c:pt>
                <c:pt idx="2">
                  <c:v>404.28873809145398</c:v>
                </c:pt>
                <c:pt idx="3">
                  <c:v>274.74175045584798</c:v>
                </c:pt>
                <c:pt idx="4">
                  <c:v>346.71439407556699</c:v>
                </c:pt>
                <c:pt idx="5">
                  <c:v>73.810597393011889</c:v>
                </c:pt>
                <c:pt idx="6">
                  <c:v>5.8293484956599801</c:v>
                </c:pt>
                <c:pt idx="7" formatCode="General">
                  <c:v>0</c:v>
                </c:pt>
                <c:pt idx="8">
                  <c:v>3.1710632474501099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2574.9126770468297</c:v>
                </c:pt>
                <c:pt idx="1">
                  <c:v>727.56625213489997</c:v>
                </c:pt>
                <c:pt idx="2">
                  <c:v>684.88543948187908</c:v>
                </c:pt>
                <c:pt idx="3">
                  <c:v>606.92769766847903</c:v>
                </c:pt>
                <c:pt idx="4">
                  <c:v>565.74397607150195</c:v>
                </c:pt>
                <c:pt idx="5">
                  <c:v>133.852593503516</c:v>
                </c:pt>
                <c:pt idx="6">
                  <c:v>24.2945588152031</c:v>
                </c:pt>
                <c:pt idx="7" formatCode="General">
                  <c:v>0</c:v>
                </c:pt>
                <c:pt idx="8">
                  <c:v>25.199943840554401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3900.1839674909197</c:v>
                </c:pt>
                <c:pt idx="1">
                  <c:v>1064.71325843452</c:v>
                </c:pt>
                <c:pt idx="2">
                  <c:v>767.97703313160503</c:v>
                </c:pt>
                <c:pt idx="3">
                  <c:v>1083.68279958323</c:v>
                </c:pt>
                <c:pt idx="4">
                  <c:v>796.66992335343298</c:v>
                </c:pt>
                <c:pt idx="5">
                  <c:v>145.492941106101</c:v>
                </c:pt>
                <c:pt idx="6">
                  <c:v>9.5813559863469795</c:v>
                </c:pt>
                <c:pt idx="7" formatCode="General">
                  <c:v>0</c:v>
                </c:pt>
                <c:pt idx="8">
                  <c:v>51.799343815255099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1941.73728827435</c:v>
                </c:pt>
                <c:pt idx="1">
                  <c:v>1294.77089710477</c:v>
                </c:pt>
                <c:pt idx="2">
                  <c:v>266.495066430782</c:v>
                </c:pt>
                <c:pt idx="3">
                  <c:v>282.91286244355797</c:v>
                </c:pt>
                <c:pt idx="4">
                  <c:v>416.29038407715097</c:v>
                </c:pt>
                <c:pt idx="5">
                  <c:v>65.892092359055496</c:v>
                </c:pt>
                <c:pt idx="6">
                  <c:v>14.6584657849899</c:v>
                </c:pt>
                <c:pt idx="7" formatCode="General">
                  <c:v>0</c:v>
                </c:pt>
                <c:pt idx="8">
                  <c:v>43.4854210341799</c:v>
                </c:pt>
              </c:numCache>
            </c:numRef>
          </c:val>
        </c:ser>
        <c:gapWidth val="50"/>
        <c:overlap val="100"/>
        <c:axId val="133980544"/>
        <c:axId val="133982080"/>
      </c:barChart>
      <c:catAx>
        <c:axId val="133980544"/>
        <c:scaling>
          <c:orientation val="maxMin"/>
        </c:scaling>
        <c:axPos val="l"/>
        <c:tickLblPos val="nextTo"/>
        <c:crossAx val="133982080"/>
        <c:crosses val="autoZero"/>
        <c:auto val="1"/>
        <c:lblAlgn val="ctr"/>
        <c:lblOffset val="100"/>
      </c:catAx>
      <c:valAx>
        <c:axId val="133982080"/>
        <c:scaling>
          <c:orientation val="minMax"/>
        </c:scaling>
        <c:axPos val="t"/>
        <c:majorGridlines/>
        <c:numFmt formatCode="#,##0" sourceLinked="1"/>
        <c:tickLblPos val="high"/>
        <c:crossAx val="1339805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1.7050899768170823E-2</c:v>
                </c:pt>
                <c:pt idx="1">
                  <c:v>1.8281677158303072E-2</c:v>
                </c:pt>
                <c:pt idx="2">
                  <c:v>4.5375112055063831E-2</c:v>
                </c:pt>
                <c:pt idx="3">
                  <c:v>4.9637013788322845E-2</c:v>
                </c:pt>
                <c:pt idx="4">
                  <c:v>4.4563091424717143E-2</c:v>
                </c:pt>
                <c:pt idx="5">
                  <c:v>4.677906935088591E-2</c:v>
                </c:pt>
                <c:pt idx="6">
                  <c:v>1.8489061244117821E-2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0.11098843802776862</c:v>
                </c:pt>
                <c:pt idx="1">
                  <c:v>7.0102042311882162E-2</c:v>
                </c:pt>
                <c:pt idx="2">
                  <c:v>0.18173652338114338</c:v>
                </c:pt>
                <c:pt idx="3">
                  <c:v>0.11613594376452037</c:v>
                </c:pt>
                <c:pt idx="4">
                  <c:v>0.15585810566587027</c:v>
                </c:pt>
                <c:pt idx="5">
                  <c:v>0.16789906805095395</c:v>
                </c:pt>
                <c:pt idx="6">
                  <c:v>0.1052460787901285</c:v>
                </c:pt>
                <c:pt idx="7" formatCode="General">
                  <c:v>0</c:v>
                </c:pt>
                <c:pt idx="8">
                  <c:v>2.5644280066881381E-2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0.26675381514213214</c:v>
                </c:pt>
                <c:pt idx="1">
                  <c:v>0.2148527406489425</c:v>
                </c:pt>
                <c:pt idx="2">
                  <c:v>0.30787080360780955</c:v>
                </c:pt>
                <c:pt idx="3">
                  <c:v>0.25655409433989057</c:v>
                </c:pt>
                <c:pt idx="4">
                  <c:v>0.25431821092251417</c:v>
                </c:pt>
                <c:pt idx="5">
                  <c:v>0.30447830662824632</c:v>
                </c:pt>
                <c:pt idx="6">
                  <c:v>0.438626555461545</c:v>
                </c:pt>
                <c:pt idx="7" formatCode="General">
                  <c:v>0</c:v>
                </c:pt>
                <c:pt idx="8">
                  <c:v>0.20379108427954071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0.40404824690117397</c:v>
                </c:pt>
                <c:pt idx="1">
                  <c:v>0.31441337597597646</c:v>
                </c:pt>
                <c:pt idx="2">
                  <c:v>0.34522227034266562</c:v>
                </c:pt>
                <c:pt idx="3">
                  <c:v>0.45808299780488326</c:v>
                </c:pt>
                <c:pt idx="4">
                  <c:v>0.35812607499582966</c:v>
                </c:pt>
                <c:pt idx="5">
                  <c:v>0.33095693684250621</c:v>
                </c:pt>
                <c:pt idx="6">
                  <c:v>0.17298676649819608</c:v>
                </c:pt>
                <c:pt idx="7" formatCode="General">
                  <c:v>0</c:v>
                </c:pt>
                <c:pt idx="8">
                  <c:v>0.41889952247001988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0.2011586001607544</c:v>
                </c:pt>
                <c:pt idx="1">
                  <c:v>0.38235016390489579</c:v>
                </c:pt>
                <c:pt idx="2">
                  <c:v>0.11979529061331759</c:v>
                </c:pt>
                <c:pt idx="3">
                  <c:v>0.11958995030238287</c:v>
                </c:pt>
                <c:pt idx="4">
                  <c:v>0.18713451699106881</c:v>
                </c:pt>
                <c:pt idx="5">
                  <c:v>0.14988661912740767</c:v>
                </c:pt>
                <c:pt idx="6">
                  <c:v>0.26465153800601265</c:v>
                </c:pt>
                <c:pt idx="7" formatCode="General">
                  <c:v>0</c:v>
                </c:pt>
                <c:pt idx="8">
                  <c:v>0.35166511318355798</c:v>
                </c:pt>
              </c:numCache>
            </c:numRef>
          </c:val>
        </c:ser>
        <c:gapWidth val="50"/>
        <c:overlap val="100"/>
        <c:axId val="133718016"/>
        <c:axId val="133719552"/>
      </c:barChart>
      <c:catAx>
        <c:axId val="133718016"/>
        <c:scaling>
          <c:orientation val="maxMin"/>
        </c:scaling>
        <c:axPos val="l"/>
        <c:tickLblPos val="nextTo"/>
        <c:crossAx val="133719552"/>
        <c:crosses val="autoZero"/>
        <c:auto val="1"/>
        <c:lblAlgn val="ctr"/>
        <c:lblOffset val="100"/>
      </c:catAx>
      <c:valAx>
        <c:axId val="133719552"/>
        <c:scaling>
          <c:orientation val="minMax"/>
        </c:scaling>
        <c:axPos val="t"/>
        <c:majorGridlines/>
        <c:numFmt formatCode="0%" sourceLinked="1"/>
        <c:tickLblPos val="high"/>
        <c:crossAx val="1337180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</a:t>
            </a:r>
            <a:r>
              <a:rPr lang="de-CH" sz="1000" baseline="0"/>
              <a:t> </a:t>
            </a:r>
            <a:r>
              <a:rPr lang="de-CH" sz="1000"/>
              <a:t>2007 et 2012 (en hectares)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9550.9639999999999</c:v>
                </c:pt>
                <c:pt idx="1">
                  <c:v>3390.3796000000002</c:v>
                </c:pt>
                <c:pt idx="2">
                  <c:v>2165.5636</c:v>
                </c:pt>
                <c:pt idx="3">
                  <c:v>2363.7422999999999</c:v>
                </c:pt>
                <c:pt idx="4">
                  <c:v>2197.5392000000002</c:v>
                </c:pt>
                <c:pt idx="5">
                  <c:v>444.05</c:v>
                </c:pt>
                <c:pt idx="6">
                  <c:v>23.808</c:v>
                </c:pt>
                <c:pt idx="7" formatCode="General">
                  <c:v>0</c:v>
                </c:pt>
                <c:pt idx="8">
                  <c:v>169.67060000000001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9652.7679635662098</c:v>
                </c:pt>
                <c:pt idx="1">
                  <c:v>3386.3484841920304</c:v>
                </c:pt>
                <c:pt idx="2">
                  <c:v>2224.5871731028401</c:v>
                </c:pt>
                <c:pt idx="3">
                  <c:v>2365.6909330363001</c:v>
                </c:pt>
                <c:pt idx="4">
                  <c:v>2224.5515741088402</c:v>
                </c:pt>
                <c:pt idx="5">
                  <c:v>439.61290829435399</c:v>
                </c:pt>
                <c:pt idx="6">
                  <c:v>55.387797245450095</c:v>
                </c:pt>
                <c:pt idx="7" formatCode="General">
                  <c:v>0</c:v>
                </c:pt>
                <c:pt idx="8">
                  <c:v>123.655771028315</c:v>
                </c:pt>
              </c:numCache>
            </c:numRef>
          </c:val>
        </c:ser>
        <c:gapWidth val="50"/>
        <c:axId val="133753856"/>
        <c:axId val="133998080"/>
      </c:barChart>
      <c:catAx>
        <c:axId val="133753856"/>
        <c:scaling>
          <c:orientation val="maxMin"/>
        </c:scaling>
        <c:axPos val="l"/>
        <c:tickLblPos val="nextTo"/>
        <c:crossAx val="133998080"/>
        <c:crosses val="autoZero"/>
        <c:auto val="1"/>
        <c:lblAlgn val="ctr"/>
        <c:lblOffset val="100"/>
      </c:catAx>
      <c:valAx>
        <c:axId val="133998080"/>
        <c:scaling>
          <c:orientation val="minMax"/>
        </c:scaling>
        <c:axPos val="t"/>
        <c:majorGridlines/>
        <c:numFmt formatCode="#,##0" sourceLinked="1"/>
        <c:tickLblPos val="high"/>
        <c:crossAx val="133753856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>
        <c:manualLayout>
          <c:xMode val="edge"/>
          <c:yMode val="edge"/>
          <c:x val="0.18305612404176375"/>
          <c:y val="2.6431718061674138E-2"/>
        </c:manualLayout>
      </c:layout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9652.7679635662098</c:v>
                </c:pt>
                <c:pt idx="1">
                  <c:v>3386.3484841920304</c:v>
                </c:pt>
                <c:pt idx="2">
                  <c:v>2224.5871731028401</c:v>
                </c:pt>
                <c:pt idx="3">
                  <c:v>2365.6909330363001</c:v>
                </c:pt>
                <c:pt idx="4">
                  <c:v>2224.5515741088402</c:v>
                </c:pt>
                <c:pt idx="5">
                  <c:v>439.61290829435399</c:v>
                </c:pt>
                <c:pt idx="6">
                  <c:v>55.387797245450095</c:v>
                </c:pt>
                <c:pt idx="7" formatCode="General">
                  <c:v>0</c:v>
                </c:pt>
                <c:pt idx="8">
                  <c:v>123.655771028315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45"/>
          <c:y val="0.14803982101356272"/>
          <c:w val="0.31535138228866938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595.74632059187195</c:v>
                </c:pt>
                <c:pt idx="2">
                  <c:v>2590.5423438889802</c:v>
                </c:pt>
                <c:pt idx="3">
                  <c:v>2395.9603355010399</c:v>
                </c:pt>
                <c:pt idx="4">
                  <c:v>6412.0980176266403</c:v>
                </c:pt>
                <c:pt idx="5">
                  <c:v>297.40603748380204</c:v>
                </c:pt>
                <c:pt idx="6">
                  <c:v>7516.3719446853593</c:v>
                </c:pt>
                <c:pt idx="7">
                  <c:v>491.11254201615901</c:v>
                </c:pt>
                <c:pt idx="8">
                  <c:v>173.36506278047202</c:v>
                </c:pt>
              </c:numCache>
            </c:numRef>
          </c:val>
        </c:ser>
        <c:gapWidth val="70"/>
        <c:axId val="131225472"/>
        <c:axId val="131261184"/>
      </c:barChart>
      <c:catAx>
        <c:axId val="131225472"/>
        <c:scaling>
          <c:orientation val="maxMin"/>
        </c:scaling>
        <c:axPos val="l"/>
        <c:tickLblPos val="nextTo"/>
        <c:crossAx val="131261184"/>
        <c:crosses val="autoZero"/>
        <c:auto val="1"/>
        <c:lblAlgn val="ctr"/>
        <c:lblOffset val="100"/>
      </c:catAx>
      <c:valAx>
        <c:axId val="131261184"/>
        <c:scaling>
          <c:orientation val="minMax"/>
        </c:scaling>
        <c:axPos val="t"/>
        <c:majorGridlines/>
        <c:numFmt formatCode="General" sourceLinked="1"/>
        <c:tickLblPos val="high"/>
        <c:crossAx val="1312254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8168857747407208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262.6515830137871</c:v>
                </c:pt>
                <c:pt idx="2">
                  <c:v>296.44481946845411</c:v>
                </c:pt>
                <c:pt idx="3">
                  <c:v>296.97079022075354</c:v>
                </c:pt>
                <c:pt idx="4">
                  <c:v>314.6640437356038</c:v>
                </c:pt>
                <c:pt idx="5">
                  <c:v>384.49390754208406</c:v>
                </c:pt>
                <c:pt idx="6">
                  <c:v>439.09684332597408</c:v>
                </c:pt>
                <c:pt idx="7">
                  <c:v>468.52942378950485</c:v>
                </c:pt>
                <c:pt idx="8">
                  <c:v>422.84161653773663</c:v>
                </c:pt>
              </c:numCache>
            </c:numRef>
          </c:val>
        </c:ser>
        <c:gapWidth val="70"/>
        <c:axId val="133399296"/>
        <c:axId val="133400832"/>
      </c:barChart>
      <c:catAx>
        <c:axId val="133399296"/>
        <c:scaling>
          <c:orientation val="maxMin"/>
        </c:scaling>
        <c:axPos val="l"/>
        <c:tickLblPos val="nextTo"/>
        <c:crossAx val="133400832"/>
        <c:crosses val="autoZero"/>
        <c:auto val="1"/>
        <c:lblAlgn val="ctr"/>
        <c:lblOffset val="100"/>
      </c:catAx>
      <c:valAx>
        <c:axId val="133400832"/>
        <c:scaling>
          <c:orientation val="minMax"/>
        </c:scaling>
        <c:axPos val="t"/>
        <c:majorGridlines/>
        <c:numFmt formatCode="General" sourceLinked="1"/>
        <c:tickLblPos val="high"/>
        <c:crossAx val="13339929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</a:t>
            </a:r>
            <a:r>
              <a:rPr lang="en-US" sz="1000" baseline="0"/>
              <a:t> selon les </a:t>
            </a:r>
            <a:r>
              <a:rPr lang="en-US" sz="1000"/>
              <a:t>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18"/>
          <c:y val="0.19563876651982379"/>
          <c:w val="0.57098373165909366"/>
          <c:h val="0.63232751743036564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173.22739105925152</c:v>
                </c:pt>
                <c:pt idx="2">
                  <c:v>234.84627986084237</c:v>
                </c:pt>
                <c:pt idx="3">
                  <c:v>159.40338075824573</c:v>
                </c:pt>
                <c:pt idx="4">
                  <c:v>235.97747787750998</c:v>
                </c:pt>
                <c:pt idx="5">
                  <c:v>284.953566622403</c:v>
                </c:pt>
                <c:pt idx="6">
                  <c:v>332.37987179002909</c:v>
                </c:pt>
                <c:pt idx="7">
                  <c:v>365.24806040172467</c:v>
                </c:pt>
                <c:pt idx="8">
                  <c:v>277.60618539707286</c:v>
                </c:pt>
              </c:numCache>
            </c:numRef>
          </c:val>
        </c:ser>
        <c:gapWidth val="70"/>
        <c:axId val="133425024"/>
        <c:axId val="133426560"/>
      </c:barChart>
      <c:catAx>
        <c:axId val="133425024"/>
        <c:scaling>
          <c:orientation val="maxMin"/>
        </c:scaling>
        <c:axPos val="l"/>
        <c:tickLblPos val="nextTo"/>
        <c:crossAx val="133426560"/>
        <c:crosses val="autoZero"/>
        <c:auto val="1"/>
        <c:lblAlgn val="ctr"/>
        <c:lblOffset val="100"/>
      </c:catAx>
      <c:valAx>
        <c:axId val="133426560"/>
        <c:scaling>
          <c:orientation val="minMax"/>
        </c:scaling>
        <c:axPos val="t"/>
        <c:majorGridlines/>
        <c:numFmt formatCode="General" sourceLinked="1"/>
        <c:tickLblPos val="high"/>
        <c:crossAx val="13342502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8299.5754440699202</c:v>
                </c:pt>
                <c:pt idx="1">
                  <c:v>1875.7567435883204</c:v>
                </c:pt>
                <c:pt idx="2">
                  <c:v>1798.7994797268641</c:v>
                </c:pt>
                <c:pt idx="3">
                  <c:v>2154.1119620012291</c:v>
                </c:pt>
                <c:pt idx="4">
                  <c:v>2224.5515741088402</c:v>
                </c:pt>
                <c:pt idx="5">
                  <c:v>439.61290829435399</c:v>
                </c:pt>
                <c:pt idx="6">
                  <c:v>55.387797245450095</c:v>
                </c:pt>
                <c:pt idx="7" formatCode="General">
                  <c:v>0</c:v>
                </c:pt>
                <c:pt idx="8">
                  <c:v>123.655771028315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588.98583566242212</c:v>
                </c:pt>
                <c:pt idx="1">
                  <c:v>239.58210117359999</c:v>
                </c:pt>
                <c:pt idx="2">
                  <c:v>180.30255494345499</c:v>
                </c:pt>
                <c:pt idx="3">
                  <c:v>128.1024262681953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764.20668383386794</c:v>
                </c:pt>
                <c:pt idx="1">
                  <c:v>1271.0096394301099</c:v>
                </c:pt>
                <c:pt idx="2">
                  <c:v>245.48513843252101</c:v>
                </c:pt>
                <c:pt idx="3">
                  <c:v>83.476544766875705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477120"/>
        <c:axId val="133478656"/>
      </c:barChart>
      <c:catAx>
        <c:axId val="133477120"/>
        <c:scaling>
          <c:orientation val="maxMin"/>
        </c:scaling>
        <c:axPos val="l"/>
        <c:tickLblPos val="nextTo"/>
        <c:crossAx val="133478656"/>
        <c:crosses val="autoZero"/>
        <c:auto val="1"/>
        <c:lblAlgn val="ctr"/>
        <c:lblOffset val="100"/>
      </c:catAx>
      <c:valAx>
        <c:axId val="133478656"/>
        <c:scaling>
          <c:orientation val="minMax"/>
        </c:scaling>
        <c:axPos val="t"/>
        <c:majorGridlines/>
        <c:numFmt formatCode="#,##0" sourceLinked="1"/>
        <c:tickLblPos val="high"/>
        <c:crossAx val="133477120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0.85981300652788561</c:v>
                </c:pt>
                <c:pt idx="1">
                  <c:v>0.55391722155726941</c:v>
                </c:pt>
                <c:pt idx="2">
                  <c:v>0.80859923201746686</c:v>
                </c:pt>
                <c:pt idx="3">
                  <c:v>0.91056356175676967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6.1017299689116476E-2</c:v>
                </c:pt>
                <c:pt idx="1">
                  <c:v>7.0749393422444337E-2</c:v>
                </c:pt>
                <c:pt idx="2">
                  <c:v>8.1049894166192696E-2</c:v>
                </c:pt>
                <c:pt idx="3">
                  <c:v>5.4150110853144841E-2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7.9169693782997763E-2</c:v>
                </c:pt>
                <c:pt idx="1">
                  <c:v>0.37533338502028624</c:v>
                </c:pt>
                <c:pt idx="2">
                  <c:v>0.11035087381634044</c:v>
                </c:pt>
                <c:pt idx="3">
                  <c:v>3.5286327390085498E-2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531136"/>
        <c:axId val="133532672"/>
      </c:barChart>
      <c:catAx>
        <c:axId val="133531136"/>
        <c:scaling>
          <c:orientation val="maxMin"/>
        </c:scaling>
        <c:axPos val="l"/>
        <c:tickLblPos val="nextTo"/>
        <c:crossAx val="133532672"/>
        <c:crosses val="autoZero"/>
        <c:auto val="1"/>
        <c:lblAlgn val="ctr"/>
        <c:lblOffset val="100"/>
      </c:catAx>
      <c:valAx>
        <c:axId val="133532672"/>
        <c:scaling>
          <c:orientation val="minMax"/>
        </c:scaling>
        <c:axPos val="t"/>
        <c:majorGridlines/>
        <c:numFmt formatCode="0%" sourceLinked="1"/>
        <c:tickLblPos val="high"/>
        <c:crossAx val="133531136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430.26774307921795</c:v>
                </c:pt>
                <c:pt idx="2">
                  <c:v>2206.2401827762583</c:v>
                </c:pt>
                <c:pt idx="3">
                  <c:v>2114.1992707166601</c:v>
                </c:pt>
                <c:pt idx="4">
                  <c:v>5403.4487057856404</c:v>
                </c:pt>
                <c:pt idx="5">
                  <c:v>227.86860829593252</c:v>
                </c:pt>
                <c:pt idx="6">
                  <c:v>6052.5600401999991</c:v>
                </c:pt>
                <c:pt idx="7">
                  <c:v>402.00605697697171</c:v>
                </c:pt>
                <c:pt idx="8">
                  <c:v>134.86107223260112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34.747767295584993</c:v>
                </c:pt>
                <c:pt idx="2">
                  <c:v>118.35680003626101</c:v>
                </c:pt>
                <c:pt idx="3">
                  <c:v>103.70812478534597</c:v>
                </c:pt>
                <c:pt idx="4">
                  <c:v>322.86216098650311</c:v>
                </c:pt>
                <c:pt idx="5">
                  <c:v>24.531900477040104</c:v>
                </c:pt>
                <c:pt idx="6">
                  <c:v>495.33807832388891</c:v>
                </c:pt>
                <c:pt idx="7">
                  <c:v>29.998120439451412</c:v>
                </c:pt>
                <c:pt idx="8">
                  <c:v>7.4299657036013045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130.73081021706901</c:v>
                </c:pt>
                <c:pt idx="2">
                  <c:v>265.94536107646098</c:v>
                </c:pt>
                <c:pt idx="3">
                  <c:v>178.05293999903401</c:v>
                </c:pt>
                <c:pt idx="4">
                  <c:v>685.78715085449699</c:v>
                </c:pt>
                <c:pt idx="5">
                  <c:v>45.005528710829402</c:v>
                </c:pt>
                <c:pt idx="6">
                  <c:v>968.47382616147104</c:v>
                </c:pt>
                <c:pt idx="7">
                  <c:v>59.108364599735893</c:v>
                </c:pt>
                <c:pt idx="8">
                  <c:v>31.074024844269601</c:v>
                </c:pt>
              </c:numCache>
            </c:numRef>
          </c:val>
        </c:ser>
        <c:gapWidth val="50"/>
        <c:overlap val="100"/>
        <c:axId val="133635456"/>
        <c:axId val="133682304"/>
      </c:barChart>
      <c:catAx>
        <c:axId val="133635456"/>
        <c:scaling>
          <c:orientation val="maxMin"/>
        </c:scaling>
        <c:axPos val="l"/>
        <c:tickLblPos val="nextTo"/>
        <c:crossAx val="133682304"/>
        <c:crosses val="autoZero"/>
        <c:auto val="1"/>
        <c:lblAlgn val="ctr"/>
        <c:lblOffset val="100"/>
      </c:catAx>
      <c:valAx>
        <c:axId val="133682304"/>
        <c:scaling>
          <c:orientation val="minMax"/>
        </c:scaling>
        <c:axPos val="t"/>
        <c:majorGridlines/>
        <c:numFmt formatCode="General" sourceLinked="1"/>
        <c:tickLblPos val="high"/>
        <c:crossAx val="1336354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0.72223315227821872</c:v>
                </c:pt>
                <c:pt idx="2">
                  <c:v>0.85165185119661124</c:v>
                </c:pt>
                <c:pt idx="3">
                  <c:v>0.88240161549858931</c:v>
                </c:pt>
                <c:pt idx="4">
                  <c:v>0.8426958993658149</c:v>
                </c:pt>
                <c:pt idx="5">
                  <c:v>0.76618689460311706</c:v>
                </c:pt>
                <c:pt idx="6">
                  <c:v>0.80525020378742895</c:v>
                </c:pt>
                <c:pt idx="7">
                  <c:v>0.81856198444173434</c:v>
                </c:pt>
                <c:pt idx="8">
                  <c:v>0.77790224898642013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5.8326448850012542E-2</c:v>
                </c:pt>
                <c:pt idx="2">
                  <c:v>4.5688039153446582E-2</c:v>
                </c:pt>
                <c:pt idx="3">
                  <c:v>4.3284574977598141E-2</c:v>
                </c:pt>
                <c:pt idx="4">
                  <c:v>5.0352031441030058E-2</c:v>
                </c:pt>
                <c:pt idx="5">
                  <c:v>8.2486222151344907E-2</c:v>
                </c:pt>
                <c:pt idx="6">
                  <c:v>6.5901219626861365E-2</c:v>
                </c:pt>
                <c:pt idx="7">
                  <c:v>6.1081967722307513E-2</c:v>
                </c:pt>
                <c:pt idx="8">
                  <c:v>4.2857341522205598E-2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0.21944039887176875</c:v>
                </c:pt>
                <c:pt idx="2">
                  <c:v>0.1026601096499422</c:v>
                </c:pt>
                <c:pt idx="3">
                  <c:v>7.4313809523812419E-2</c:v>
                </c:pt>
                <c:pt idx="4">
                  <c:v>0.10695206919315509</c:v>
                </c:pt>
                <c:pt idx="5">
                  <c:v>0.15132688324553797</c:v>
                </c:pt>
                <c:pt idx="6">
                  <c:v>0.12884857658570967</c:v>
                </c:pt>
                <c:pt idx="7">
                  <c:v>0.12035604783595827</c:v>
                </c:pt>
                <c:pt idx="8">
                  <c:v>0.17924040949137418</c:v>
                </c:pt>
              </c:numCache>
            </c:numRef>
          </c:val>
        </c:ser>
        <c:gapWidth val="50"/>
        <c:overlap val="100"/>
        <c:axId val="133862144"/>
        <c:axId val="133863680"/>
      </c:barChart>
      <c:catAx>
        <c:axId val="133862144"/>
        <c:scaling>
          <c:orientation val="maxMin"/>
        </c:scaling>
        <c:axPos val="l"/>
        <c:tickLblPos val="nextTo"/>
        <c:crossAx val="133863680"/>
        <c:crosses val="autoZero"/>
        <c:auto val="1"/>
        <c:lblAlgn val="ctr"/>
        <c:lblOffset val="100"/>
      </c:catAx>
      <c:valAx>
        <c:axId val="133863680"/>
        <c:scaling>
          <c:orientation val="minMax"/>
        </c:scaling>
        <c:axPos val="t"/>
        <c:majorGridlines/>
        <c:numFmt formatCode="0%" sourceLinked="1"/>
        <c:tickLblPos val="high"/>
        <c:crossAx val="1338621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05475" y="3057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57975" y="3162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53150" y="2933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57875" y="3533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29325" y="3619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688975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34075" y="3276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781800" y="3552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15100" y="3343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2600" y="3219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86425" y="2943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48350" y="2924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53125" y="3305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43.7109375" style="30" customWidth="1"/>
    <col min="2" max="2" width="57.7109375" style="30" customWidth="1"/>
  </cols>
  <sheetData>
    <row r="1" spans="1:2" ht="18.75">
      <c r="A1" s="32" t="s">
        <v>57</v>
      </c>
    </row>
    <row r="2" spans="1:2" ht="18.75">
      <c r="A2" s="32" t="s">
        <v>58</v>
      </c>
    </row>
    <row r="4" spans="1:2" ht="12.75" customHeight="1">
      <c r="A4" s="63" t="s">
        <v>66</v>
      </c>
      <c r="B4" s="64"/>
    </row>
    <row r="5" spans="1:2" ht="12.75" customHeight="1">
      <c r="A5" s="65"/>
      <c r="B5" s="66"/>
    </row>
    <row r="6" spans="1:2">
      <c r="A6" s="38" t="s">
        <v>49</v>
      </c>
      <c r="B6" s="44" t="s">
        <v>45</v>
      </c>
    </row>
    <row r="7" spans="1:2">
      <c r="A7" s="39"/>
      <c r="B7" s="45"/>
    </row>
    <row r="8" spans="1:2">
      <c r="A8" s="38" t="s">
        <v>50</v>
      </c>
      <c r="B8" s="44" t="s">
        <v>47</v>
      </c>
    </row>
    <row r="9" spans="1:2">
      <c r="A9" s="40" t="s">
        <v>51</v>
      </c>
      <c r="B9" s="46">
        <v>219</v>
      </c>
    </row>
    <row r="10" spans="1:2">
      <c r="A10" s="41"/>
      <c r="B10" s="45"/>
    </row>
    <row r="11" spans="1:2">
      <c r="A11" s="39" t="s">
        <v>52</v>
      </c>
      <c r="B11" s="47"/>
    </row>
    <row r="12" spans="1:2">
      <c r="A12" s="42" t="s">
        <v>53</v>
      </c>
      <c r="B12" s="48">
        <v>15</v>
      </c>
    </row>
    <row r="13" spans="1:2">
      <c r="A13" s="40" t="s">
        <v>54</v>
      </c>
      <c r="B13" s="49">
        <v>58</v>
      </c>
    </row>
    <row r="14" spans="1:2">
      <c r="A14" s="39"/>
      <c r="B14" s="50"/>
    </row>
    <row r="15" spans="1:2">
      <c r="A15" s="43" t="s">
        <v>55</v>
      </c>
      <c r="B15" s="47" t="s">
        <v>46</v>
      </c>
    </row>
    <row r="16" spans="1:2">
      <c r="A16" s="41"/>
      <c r="B16" s="50"/>
    </row>
    <row r="17" spans="1:2">
      <c r="A17" s="38" t="s">
        <v>56</v>
      </c>
      <c r="B17" s="49" t="s">
        <v>48</v>
      </c>
    </row>
    <row r="18" spans="1:2">
      <c r="A18" s="41"/>
      <c r="B18" s="45"/>
    </row>
    <row r="19" spans="1:2">
      <c r="A19" s="31"/>
    </row>
    <row r="20" spans="1:2" s="34" customFormat="1" ht="17.100000000000001" customHeight="1">
      <c r="A20" s="33" t="s">
        <v>59</v>
      </c>
      <c r="B20" s="33"/>
    </row>
    <row r="21" spans="1:2" s="34" customFormat="1" ht="15" customHeight="1">
      <c r="A21" s="35" t="s">
        <v>77</v>
      </c>
      <c r="B21" s="33"/>
    </row>
    <row r="22" spans="1:2">
      <c r="A22" s="35" t="s">
        <v>61</v>
      </c>
    </row>
    <row r="23" spans="1:2">
      <c r="A23" s="35" t="s">
        <v>62</v>
      </c>
    </row>
    <row r="24" spans="1:2">
      <c r="A24" s="35" t="s">
        <v>67</v>
      </c>
    </row>
    <row r="25" spans="1:2">
      <c r="A25" s="35" t="s">
        <v>68</v>
      </c>
    </row>
    <row r="26" spans="1:2">
      <c r="A26" s="35" t="s">
        <v>69</v>
      </c>
    </row>
    <row r="27" spans="1:2">
      <c r="A27" s="35" t="s">
        <v>60</v>
      </c>
    </row>
    <row r="31" spans="1:2">
      <c r="A31" s="52" t="s">
        <v>58</v>
      </c>
    </row>
    <row r="32" spans="1:2">
      <c r="A32" s="52" t="s">
        <v>78</v>
      </c>
    </row>
    <row r="33" spans="1:1">
      <c r="A33" s="52" t="s">
        <v>79</v>
      </c>
    </row>
    <row r="34" spans="1:1">
      <c r="A34" s="52"/>
    </row>
    <row r="35" spans="1:1">
      <c r="A35" s="52" t="s">
        <v>80</v>
      </c>
    </row>
    <row r="36" spans="1:1">
      <c r="A36" s="52" t="s">
        <v>57</v>
      </c>
    </row>
    <row r="37" spans="1:1">
      <c r="A37" s="52" t="s">
        <v>81</v>
      </c>
    </row>
    <row r="38" spans="1:1">
      <c r="A38" s="51" t="s">
        <v>82</v>
      </c>
    </row>
    <row r="39" spans="1:1">
      <c r="A39" s="52"/>
    </row>
    <row r="40" spans="1:1">
      <c r="A40" s="52" t="s">
        <v>83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1" customWidth="1"/>
    <col min="2" max="2" width="70.7109375" style="61" customWidth="1"/>
    <col min="3" max="16384" width="11.42578125" style="53"/>
  </cols>
  <sheetData>
    <row r="1" spans="1:2">
      <c r="A1" s="67" t="s">
        <v>84</v>
      </c>
      <c r="B1" s="69" t="s">
        <v>85</v>
      </c>
    </row>
    <row r="2" spans="1:2">
      <c r="A2" s="68"/>
      <c r="B2" s="70"/>
    </row>
    <row r="3" spans="1:2">
      <c r="A3" s="54" t="s">
        <v>18</v>
      </c>
      <c r="B3" s="55" t="s">
        <v>86</v>
      </c>
    </row>
    <row r="4" spans="1:2">
      <c r="A4" s="56" t="s">
        <v>25</v>
      </c>
      <c r="B4" s="57" t="s">
        <v>87</v>
      </c>
    </row>
    <row r="5" spans="1:2" ht="30">
      <c r="A5" s="56" t="s">
        <v>19</v>
      </c>
      <c r="B5" s="57" t="s">
        <v>88</v>
      </c>
    </row>
    <row r="6" spans="1:2" ht="45" customHeight="1">
      <c r="A6" s="56" t="s">
        <v>26</v>
      </c>
      <c r="B6" s="58" t="s">
        <v>89</v>
      </c>
    </row>
    <row r="7" spans="1:2">
      <c r="A7" s="56" t="s">
        <v>20</v>
      </c>
      <c r="B7" s="57" t="s">
        <v>90</v>
      </c>
    </row>
    <row r="8" spans="1:2" ht="30">
      <c r="A8" s="56" t="s">
        <v>21</v>
      </c>
      <c r="B8" s="57" t="s">
        <v>91</v>
      </c>
    </row>
    <row r="9" spans="1:2" ht="30">
      <c r="A9" s="56" t="s">
        <v>22</v>
      </c>
      <c r="B9" s="57" t="s">
        <v>92</v>
      </c>
    </row>
    <row r="10" spans="1:2" ht="17.25">
      <c r="A10" s="56" t="s">
        <v>93</v>
      </c>
      <c r="B10" s="57" t="s">
        <v>94</v>
      </c>
    </row>
    <row r="11" spans="1:2" ht="30">
      <c r="A11" s="56" t="s">
        <v>95</v>
      </c>
      <c r="B11" s="57" t="s">
        <v>96</v>
      </c>
    </row>
    <row r="12" spans="1:2" ht="17.25">
      <c r="A12" s="56" t="s">
        <v>97</v>
      </c>
      <c r="B12" s="57" t="s">
        <v>98</v>
      </c>
    </row>
    <row r="13" spans="1:2" ht="30">
      <c r="A13" s="56" t="s">
        <v>99</v>
      </c>
      <c r="B13" s="57" t="s">
        <v>100</v>
      </c>
    </row>
    <row r="14" spans="1:2" ht="15" customHeight="1">
      <c r="A14" s="56" t="s">
        <v>73</v>
      </c>
      <c r="B14" s="57" t="s">
        <v>101</v>
      </c>
    </row>
    <row r="15" spans="1:2" ht="15" customHeight="1">
      <c r="A15" s="56" t="s">
        <v>74</v>
      </c>
      <c r="B15" s="57" t="s">
        <v>102</v>
      </c>
    </row>
    <row r="16" spans="1:2">
      <c r="A16" s="56" t="s">
        <v>103</v>
      </c>
      <c r="B16" s="57" t="s">
        <v>104</v>
      </c>
    </row>
    <row r="17" spans="1:2" ht="30">
      <c r="A17" s="56" t="s">
        <v>75</v>
      </c>
      <c r="B17" s="57" t="s">
        <v>105</v>
      </c>
    </row>
    <row r="18" spans="1:2">
      <c r="A18" s="56" t="s">
        <v>28</v>
      </c>
      <c r="B18" s="57" t="s">
        <v>106</v>
      </c>
    </row>
    <row r="19" spans="1:2">
      <c r="A19" s="56" t="s">
        <v>29</v>
      </c>
      <c r="B19" s="57" t="s">
        <v>107</v>
      </c>
    </row>
    <row r="20" spans="1:2" ht="30">
      <c r="A20" s="56" t="s">
        <v>76</v>
      </c>
      <c r="B20" s="57" t="s">
        <v>108</v>
      </c>
    </row>
    <row r="21" spans="1:2">
      <c r="A21" s="56" t="s">
        <v>30</v>
      </c>
      <c r="B21" s="57" t="s">
        <v>107</v>
      </c>
    </row>
    <row r="22" spans="1:2" ht="17.25">
      <c r="A22" s="56" t="s">
        <v>109</v>
      </c>
      <c r="B22" s="57" t="s">
        <v>110</v>
      </c>
    </row>
    <row r="23" spans="1:2" ht="45">
      <c r="A23" s="56" t="s">
        <v>129</v>
      </c>
      <c r="B23" s="57" t="s">
        <v>111</v>
      </c>
    </row>
    <row r="24" spans="1:2" ht="30">
      <c r="A24" s="56" t="s">
        <v>31</v>
      </c>
      <c r="B24" s="57" t="s">
        <v>112</v>
      </c>
    </row>
    <row r="25" spans="1:2" ht="30">
      <c r="A25" s="56" t="s">
        <v>32</v>
      </c>
      <c r="B25" s="57" t="s">
        <v>113</v>
      </c>
    </row>
    <row r="26" spans="1:2" ht="30">
      <c r="A26" s="56" t="s">
        <v>133</v>
      </c>
      <c r="B26" s="57" t="s">
        <v>114</v>
      </c>
    </row>
    <row r="27" spans="1:2" ht="30">
      <c r="A27" s="56" t="s">
        <v>131</v>
      </c>
      <c r="B27" s="57" t="s">
        <v>115</v>
      </c>
    </row>
    <row r="28" spans="1:2" ht="30">
      <c r="A28" s="56" t="s">
        <v>33</v>
      </c>
      <c r="B28" s="57" t="s">
        <v>116</v>
      </c>
    </row>
    <row r="29" spans="1:2" ht="30">
      <c r="A29" s="56" t="s">
        <v>34</v>
      </c>
      <c r="B29" s="57" t="s">
        <v>117</v>
      </c>
    </row>
    <row r="30" spans="1:2" ht="30">
      <c r="A30" s="56" t="s">
        <v>35</v>
      </c>
      <c r="B30" s="57" t="s">
        <v>118</v>
      </c>
    </row>
    <row r="31" spans="1:2" ht="30">
      <c r="A31" s="56" t="s">
        <v>134</v>
      </c>
      <c r="B31" s="57" t="s">
        <v>119</v>
      </c>
    </row>
    <row r="32" spans="1:2" ht="30">
      <c r="A32" s="56" t="s">
        <v>132</v>
      </c>
      <c r="B32" s="57" t="s">
        <v>120</v>
      </c>
    </row>
    <row r="33" spans="1:2" ht="30">
      <c r="A33" s="56" t="s">
        <v>36</v>
      </c>
      <c r="B33" s="57" t="s">
        <v>121</v>
      </c>
    </row>
    <row r="34" spans="1:2">
      <c r="A34" s="56" t="s">
        <v>37</v>
      </c>
      <c r="B34" s="57" t="s">
        <v>122</v>
      </c>
    </row>
    <row r="35" spans="1:2">
      <c r="A35" s="56" t="s">
        <v>38</v>
      </c>
      <c r="B35" s="57" t="s">
        <v>123</v>
      </c>
    </row>
    <row r="36" spans="1:2">
      <c r="A36" s="56" t="s">
        <v>39</v>
      </c>
      <c r="B36" s="57" t="s">
        <v>124</v>
      </c>
    </row>
    <row r="37" spans="1:2" ht="30">
      <c r="A37" s="56" t="s">
        <v>40</v>
      </c>
      <c r="B37" s="57" t="s">
        <v>125</v>
      </c>
    </row>
    <row r="38" spans="1:2">
      <c r="A38" s="56" t="s">
        <v>126</v>
      </c>
      <c r="B38" s="57" t="s">
        <v>130</v>
      </c>
    </row>
    <row r="39" spans="1:2">
      <c r="A39" s="59" t="s">
        <v>127</v>
      </c>
      <c r="B39" s="60" t="s">
        <v>128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37" t="s">
        <v>63</v>
      </c>
      <c r="I1" s="62" t="s">
        <v>137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9652.7679635662098</v>
      </c>
      <c r="D4" s="7">
        <f t="shared" ref="D4:D10" si="0">C4/$C$13</f>
        <v>0.47149686583616973</v>
      </c>
      <c r="E4" s="6">
        <v>401909</v>
      </c>
      <c r="F4" s="6">
        <v>22434</v>
      </c>
      <c r="G4" s="6">
        <f>(C4*10000)/E4</f>
        <v>240.17297357277914</v>
      </c>
      <c r="H4" s="6">
        <f>(C4*10000)/F4</f>
        <v>4302.7404669547159</v>
      </c>
      <c r="I4" s="6">
        <f>(C4*10000)/(E4+F4)</f>
        <v>227.47560260370054</v>
      </c>
    </row>
    <row r="5" spans="1:9" ht="15" customHeight="1">
      <c r="A5" s="8">
        <v>12</v>
      </c>
      <c r="B5" s="8" t="s">
        <v>1</v>
      </c>
      <c r="C5" s="9">
        <v>3386.3484841920304</v>
      </c>
      <c r="D5" s="10">
        <f t="shared" si="0"/>
        <v>0.16540879289257504</v>
      </c>
      <c r="E5" s="9">
        <v>5518</v>
      </c>
      <c r="F5" s="9">
        <v>88215</v>
      </c>
      <c r="G5" s="9">
        <f t="shared" ref="G5:G7" si="1">(C5*10000)/E5</f>
        <v>6136.9128020877679</v>
      </c>
      <c r="H5" s="9">
        <f t="shared" ref="H5:H7" si="2">(C5*10000)/F5</f>
        <v>383.87445266587656</v>
      </c>
      <c r="I5" s="9">
        <f t="shared" ref="I5:I7" si="3">(C5*10000)/(E5+F5)</f>
        <v>361.27601636478403</v>
      </c>
    </row>
    <row r="6" spans="1:9" ht="15" customHeight="1">
      <c r="A6" s="8">
        <v>13</v>
      </c>
      <c r="B6" s="8" t="s">
        <v>2</v>
      </c>
      <c r="C6" s="9">
        <v>2224.5871731028401</v>
      </c>
      <c r="D6" s="10">
        <f t="shared" si="0"/>
        <v>0.10866166925966629</v>
      </c>
      <c r="E6" s="9">
        <v>76151</v>
      </c>
      <c r="F6" s="9">
        <v>36588</v>
      </c>
      <c r="G6" s="9">
        <f t="shared" si="1"/>
        <v>292.12842551021521</v>
      </c>
      <c r="H6" s="9">
        <f t="shared" si="2"/>
        <v>608.01005059113368</v>
      </c>
      <c r="I6" s="9">
        <f t="shared" si="3"/>
        <v>197.32188267616709</v>
      </c>
    </row>
    <row r="7" spans="1:9" ht="15" customHeight="1">
      <c r="A7" s="8">
        <v>14</v>
      </c>
      <c r="B7" s="8" t="s">
        <v>3</v>
      </c>
      <c r="C7" s="9">
        <v>2365.6909330363001</v>
      </c>
      <c r="D7" s="10">
        <f t="shared" si="0"/>
        <v>0.1155539908007454</v>
      </c>
      <c r="E7" s="9">
        <v>96458</v>
      </c>
      <c r="F7" s="9">
        <v>55728</v>
      </c>
      <c r="G7" s="9">
        <f t="shared" si="1"/>
        <v>245.25606305711295</v>
      </c>
      <c r="H7" s="9">
        <f t="shared" si="2"/>
        <v>424.50669915236512</v>
      </c>
      <c r="I7" s="9">
        <f t="shared" si="3"/>
        <v>155.44734292486169</v>
      </c>
    </row>
    <row r="8" spans="1:9" ht="15" customHeight="1">
      <c r="A8" s="8">
        <v>15</v>
      </c>
      <c r="B8" s="8" t="s">
        <v>4</v>
      </c>
      <c r="C8" s="9">
        <v>2224.5515741088402</v>
      </c>
      <c r="D8" s="10">
        <f t="shared" si="0"/>
        <v>0.10865993039945943</v>
      </c>
      <c r="E8" s="9">
        <v>7155</v>
      </c>
      <c r="F8" s="9">
        <v>29222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439.61290829435399</v>
      </c>
      <c r="D9" s="10">
        <f t="shared" si="0"/>
        <v>2.1473230188922242E-2</v>
      </c>
      <c r="E9" s="9">
        <v>388</v>
      </c>
      <c r="F9" s="9">
        <v>188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55.387797245450095</v>
      </c>
      <c r="D10" s="10">
        <f t="shared" si="0"/>
        <v>2.7054595019137618E-3</v>
      </c>
      <c r="E10" s="9">
        <v>410</v>
      </c>
      <c r="F10" s="9">
        <v>2426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9">
        <v>123.655771028315</v>
      </c>
      <c r="D12" s="10">
        <f>C12/$C$13</f>
        <v>6.0400611205477933E-3</v>
      </c>
      <c r="E12" s="9">
        <v>31</v>
      </c>
      <c r="F12" s="9">
        <v>177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1"/>
      <c r="B13" s="71"/>
      <c r="C13" s="11">
        <f>SUM(C4:C12)</f>
        <v>20472.602604574346</v>
      </c>
      <c r="D13" s="12"/>
      <c r="E13" s="11">
        <f>SUM(E4:E12)</f>
        <v>588020</v>
      </c>
      <c r="F13" s="11">
        <f>SUM(F4:F12)</f>
        <v>234978</v>
      </c>
      <c r="G13" s="11">
        <f>(C13*10000)/E13</f>
        <v>348.16167144951442</v>
      </c>
      <c r="H13" s="11">
        <f>(C13*10000)/F13</f>
        <v>871.25614332296414</v>
      </c>
      <c r="I13" s="11">
        <f>(C13*10000)/(E13+F13)</f>
        <v>248.75640772607403</v>
      </c>
    </row>
    <row r="14" spans="1:9" ht="15" customHeight="1">
      <c r="A14" s="36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37" t="s">
        <v>64</v>
      </c>
      <c r="I1" s="62" t="s">
        <v>137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</row>
    <row r="5" spans="1:9" ht="15" customHeight="1">
      <c r="A5" s="8">
        <v>2</v>
      </c>
      <c r="B5" s="8" t="s">
        <v>10</v>
      </c>
      <c r="C5" s="9">
        <v>595.74632059187195</v>
      </c>
      <c r="D5" s="10">
        <f t="shared" ref="D5:D12" si="0">C5/$C$13</f>
        <v>2.9099686644567632E-2</v>
      </c>
      <c r="E5" s="9">
        <v>22682</v>
      </c>
      <c r="F5" s="9">
        <v>11709</v>
      </c>
      <c r="G5" s="9">
        <f t="shared" ref="G5:G12" si="1">(C5*10000)/E5</f>
        <v>262.6515830137871</v>
      </c>
      <c r="H5" s="9">
        <f t="shared" ref="H5:H12" si="2">(C5*10000)/F5</f>
        <v>508.7935097718609</v>
      </c>
      <c r="I5" s="9">
        <f t="shared" ref="I5:I12" si="3">(C5*10000)/(E5+F5)</f>
        <v>173.22739105925152</v>
      </c>
    </row>
    <row r="6" spans="1:9" ht="15" customHeight="1">
      <c r="A6" s="8">
        <v>3</v>
      </c>
      <c r="B6" s="8" t="s">
        <v>11</v>
      </c>
      <c r="C6" s="9">
        <v>2590.5423438889802</v>
      </c>
      <c r="D6" s="10">
        <f t="shared" si="0"/>
        <v>0.12653703068070882</v>
      </c>
      <c r="E6" s="9">
        <v>87387</v>
      </c>
      <c r="F6" s="9">
        <v>22921</v>
      </c>
      <c r="G6" s="9">
        <f t="shared" si="1"/>
        <v>296.44481946845411</v>
      </c>
      <c r="H6" s="9">
        <f t="shared" si="2"/>
        <v>1130.2047658867327</v>
      </c>
      <c r="I6" s="9">
        <f t="shared" si="3"/>
        <v>234.84627986084237</v>
      </c>
    </row>
    <row r="7" spans="1:9" ht="15" customHeight="1">
      <c r="A7" s="8">
        <v>4</v>
      </c>
      <c r="B7" s="8" t="s">
        <v>12</v>
      </c>
      <c r="C7" s="9">
        <v>2395.9603355010399</v>
      </c>
      <c r="D7" s="10">
        <f t="shared" si="0"/>
        <v>0.11703252301520742</v>
      </c>
      <c r="E7" s="9">
        <v>80680</v>
      </c>
      <c r="F7" s="9">
        <v>69628</v>
      </c>
      <c r="G7" s="9">
        <f t="shared" si="1"/>
        <v>296.97079022075354</v>
      </c>
      <c r="H7" s="9">
        <f t="shared" si="2"/>
        <v>344.10874009034291</v>
      </c>
      <c r="I7" s="9">
        <f t="shared" si="3"/>
        <v>159.40338075824573</v>
      </c>
    </row>
    <row r="8" spans="1:9" ht="15" customHeight="1">
      <c r="A8" s="8">
        <v>5</v>
      </c>
      <c r="B8" s="8" t="s">
        <v>13</v>
      </c>
      <c r="C8" s="9">
        <v>6412.0980176266403</v>
      </c>
      <c r="D8" s="10">
        <f t="shared" si="0"/>
        <v>0.31320385304572584</v>
      </c>
      <c r="E8" s="9">
        <v>203776</v>
      </c>
      <c r="F8" s="9">
        <v>67949</v>
      </c>
      <c r="G8" s="9">
        <f t="shared" si="1"/>
        <v>314.6640437356038</v>
      </c>
      <c r="H8" s="9">
        <f t="shared" si="2"/>
        <v>943.66333833119552</v>
      </c>
      <c r="I8" s="9">
        <f t="shared" si="3"/>
        <v>235.97747787750998</v>
      </c>
    </row>
    <row r="9" spans="1:9" ht="15" customHeight="1">
      <c r="A9" s="8">
        <v>6</v>
      </c>
      <c r="B9" s="8" t="s">
        <v>14</v>
      </c>
      <c r="C9" s="9">
        <v>297.40603748380204</v>
      </c>
      <c r="D9" s="10">
        <f t="shared" si="0"/>
        <v>1.4527026349710452E-2</v>
      </c>
      <c r="E9" s="9">
        <v>7735</v>
      </c>
      <c r="F9" s="9">
        <v>2702</v>
      </c>
      <c r="G9" s="9">
        <f t="shared" si="1"/>
        <v>384.49390754208406</v>
      </c>
      <c r="H9" s="9">
        <f t="shared" si="2"/>
        <v>1100.6885177046706</v>
      </c>
      <c r="I9" s="9">
        <f t="shared" si="3"/>
        <v>284.953566622403</v>
      </c>
    </row>
    <row r="10" spans="1:9" ht="15" customHeight="1">
      <c r="A10" s="8">
        <v>7</v>
      </c>
      <c r="B10" s="8" t="s">
        <v>15</v>
      </c>
      <c r="C10" s="9">
        <v>7516.3719446853593</v>
      </c>
      <c r="D10" s="10">
        <f t="shared" si="0"/>
        <v>0.36714296124743456</v>
      </c>
      <c r="E10" s="9">
        <v>171178</v>
      </c>
      <c r="F10" s="9">
        <v>54960</v>
      </c>
      <c r="G10" s="9">
        <f t="shared" si="1"/>
        <v>439.09684332597408</v>
      </c>
      <c r="H10" s="9">
        <f t="shared" si="2"/>
        <v>1367.6077046370742</v>
      </c>
      <c r="I10" s="9">
        <f t="shared" si="3"/>
        <v>332.37987179002909</v>
      </c>
    </row>
    <row r="11" spans="1:9" ht="15" customHeight="1">
      <c r="A11" s="8">
        <v>8</v>
      </c>
      <c r="B11" s="8" t="s">
        <v>16</v>
      </c>
      <c r="C11" s="9">
        <v>491.11254201615901</v>
      </c>
      <c r="D11" s="10">
        <f t="shared" si="0"/>
        <v>2.398876935687828E-2</v>
      </c>
      <c r="E11" s="9">
        <v>10482</v>
      </c>
      <c r="F11" s="9">
        <v>2964</v>
      </c>
      <c r="G11" s="9">
        <f t="shared" si="1"/>
        <v>468.52942378950485</v>
      </c>
      <c r="H11" s="9">
        <f t="shared" si="2"/>
        <v>1656.924905587581</v>
      </c>
      <c r="I11" s="9">
        <f t="shared" si="3"/>
        <v>365.24806040172467</v>
      </c>
    </row>
    <row r="12" spans="1:9" ht="15" customHeight="1">
      <c r="A12" s="8">
        <v>9</v>
      </c>
      <c r="B12" s="8" t="s">
        <v>17</v>
      </c>
      <c r="C12" s="9">
        <v>173.36506278047202</v>
      </c>
      <c r="D12" s="10">
        <f t="shared" si="0"/>
        <v>8.468149659767046E-3</v>
      </c>
      <c r="E12" s="9">
        <v>4100</v>
      </c>
      <c r="F12" s="9">
        <v>2145</v>
      </c>
      <c r="G12" s="9">
        <f t="shared" si="1"/>
        <v>422.84161653773663</v>
      </c>
      <c r="H12" s="9">
        <f t="shared" si="2"/>
        <v>808.22873091129145</v>
      </c>
      <c r="I12" s="9">
        <f t="shared" si="3"/>
        <v>277.60618539707286</v>
      </c>
    </row>
    <row r="13" spans="1:9" ht="15" customHeight="1">
      <c r="A13" s="71"/>
      <c r="B13" s="71"/>
      <c r="C13" s="11">
        <f>SUM(C4:C12)</f>
        <v>20472.602604574324</v>
      </c>
      <c r="D13" s="12"/>
      <c r="E13" s="11">
        <f>SUM(E4:E12)</f>
        <v>588020</v>
      </c>
      <c r="F13" s="11">
        <f>SUM(F4:F12)</f>
        <v>234978</v>
      </c>
      <c r="G13" s="11">
        <f>(C13*10000)/E13</f>
        <v>348.16167144951402</v>
      </c>
      <c r="H13" s="11">
        <f>(C13*10000)/F13</f>
        <v>871.25614332296311</v>
      </c>
      <c r="I13" s="11">
        <f>(C13*10000)/(E13+F13)</f>
        <v>248.75640772607372</v>
      </c>
    </row>
    <row r="14" spans="1:9" ht="15" customHeight="1">
      <c r="A14" s="36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37" t="s">
        <v>70</v>
      </c>
      <c r="J1" s="62" t="s">
        <v>137</v>
      </c>
    </row>
    <row r="3" spans="1:10" ht="50.1" customHeight="1">
      <c r="A3" s="2" t="s">
        <v>18</v>
      </c>
      <c r="B3" s="2" t="s">
        <v>19</v>
      </c>
      <c r="C3" s="2" t="s">
        <v>73</v>
      </c>
      <c r="D3" s="2" t="s">
        <v>74</v>
      </c>
      <c r="E3" s="2" t="s">
        <v>27</v>
      </c>
      <c r="F3" s="2" t="s">
        <v>75</v>
      </c>
      <c r="G3" s="2" t="s">
        <v>28</v>
      </c>
      <c r="H3" s="2" t="s">
        <v>29</v>
      </c>
      <c r="I3" s="2" t="s">
        <v>76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764.20668383386794</v>
      </c>
      <c r="D4" s="15">
        <v>1353.1925194962901</v>
      </c>
      <c r="E4" s="15">
        <v>8299.5754440699202</v>
      </c>
      <c r="F4" s="15">
        <v>588.98583566242212</v>
      </c>
      <c r="G4" s="15">
        <v>764.20668383386794</v>
      </c>
      <c r="H4" s="16">
        <f>E4/SUM($E4:$G4)</f>
        <v>0.85981300652788561</v>
      </c>
      <c r="I4" s="16">
        <f t="shared" ref="I4:J4" si="0">F4/SUM($E4:$G4)</f>
        <v>6.1017299689116476E-2</v>
      </c>
      <c r="J4" s="16">
        <f t="shared" si="0"/>
        <v>7.9169693782997763E-2</v>
      </c>
    </row>
    <row r="5" spans="1:10" ht="15" customHeight="1">
      <c r="A5" s="8">
        <v>12</v>
      </c>
      <c r="B5" s="8" t="s">
        <v>1</v>
      </c>
      <c r="C5" s="17">
        <v>1271.0096394301099</v>
      </c>
      <c r="D5" s="17">
        <v>1510.5917406037099</v>
      </c>
      <c r="E5" s="17">
        <v>1875.7567435883204</v>
      </c>
      <c r="F5" s="17">
        <v>239.58210117359999</v>
      </c>
      <c r="G5" s="17">
        <v>1271.0096394301099</v>
      </c>
      <c r="H5" s="18">
        <f t="shared" ref="H5:H13" si="1">E5/SUM($E5:$G5)</f>
        <v>0.55391722155726941</v>
      </c>
      <c r="I5" s="18">
        <f t="shared" ref="I5:I13" si="2">F5/SUM($E5:$G5)</f>
        <v>7.0749393422444337E-2</v>
      </c>
      <c r="J5" s="18">
        <f t="shared" ref="J5:J13" si="3">G5/SUM($E5:$G5)</f>
        <v>0.37533338502028624</v>
      </c>
    </row>
    <row r="6" spans="1:10" ht="15" customHeight="1">
      <c r="A6" s="8">
        <v>13</v>
      </c>
      <c r="B6" s="8" t="s">
        <v>2</v>
      </c>
      <c r="C6" s="17">
        <v>245.48513843252101</v>
      </c>
      <c r="D6" s="17">
        <v>425.787693375976</v>
      </c>
      <c r="E6" s="17">
        <v>1798.7994797268641</v>
      </c>
      <c r="F6" s="17">
        <v>180.30255494345499</v>
      </c>
      <c r="G6" s="17">
        <v>245.48513843252101</v>
      </c>
      <c r="H6" s="18">
        <f t="shared" si="1"/>
        <v>0.80859923201746686</v>
      </c>
      <c r="I6" s="18">
        <f t="shared" si="2"/>
        <v>8.1049894166192696E-2</v>
      </c>
      <c r="J6" s="18">
        <f t="shared" si="3"/>
        <v>0.11035087381634044</v>
      </c>
    </row>
    <row r="7" spans="1:10" ht="15" customHeight="1">
      <c r="A7" s="8">
        <v>14</v>
      </c>
      <c r="B7" s="8" t="s">
        <v>3</v>
      </c>
      <c r="C7" s="17">
        <v>83.476544766875705</v>
      </c>
      <c r="D7" s="17">
        <v>211.57897103507099</v>
      </c>
      <c r="E7" s="17">
        <v>2154.1119620012291</v>
      </c>
      <c r="F7" s="17">
        <v>128.1024262681953</v>
      </c>
      <c r="G7" s="17">
        <v>83.476544766875705</v>
      </c>
      <c r="H7" s="18">
        <f t="shared" si="1"/>
        <v>0.91056356175676967</v>
      </c>
      <c r="I7" s="18">
        <f t="shared" si="2"/>
        <v>5.4150110853144841E-2</v>
      </c>
      <c r="J7" s="18">
        <f t="shared" si="3"/>
        <v>3.5286327390085498E-2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7">
        <v>2224.5515741088402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7">
        <v>439.61290829435399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7">
        <v>55.387797245450095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7">
        <v>123.655771028315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1"/>
      <c r="B13" s="71"/>
      <c r="C13" s="11">
        <f>SUM(C4:C12)</f>
        <v>2364.1780064633745</v>
      </c>
      <c r="D13" s="11">
        <f t="shared" ref="D13:G13" si="4">SUM(D4:D12)</f>
        <v>3501.1509245110474</v>
      </c>
      <c r="E13" s="11">
        <f t="shared" si="4"/>
        <v>16971.451680063295</v>
      </c>
      <c r="F13" s="11">
        <f t="shared" si="4"/>
        <v>1136.9729180476725</v>
      </c>
      <c r="G13" s="11">
        <f t="shared" si="4"/>
        <v>2364.1780064633745</v>
      </c>
      <c r="H13" s="19">
        <f t="shared" si="1"/>
        <v>0.82898359372595065</v>
      </c>
      <c r="I13" s="19">
        <f t="shared" si="2"/>
        <v>5.553631553389457E-2</v>
      </c>
      <c r="J13" s="19">
        <f t="shared" si="3"/>
        <v>0.11548009074015479</v>
      </c>
    </row>
    <row r="14" spans="1:10" ht="15" customHeight="1">
      <c r="A14" s="36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37" t="s">
        <v>71</v>
      </c>
      <c r="J1" s="62" t="s">
        <v>137</v>
      </c>
    </row>
    <row r="3" spans="1:10" ht="50.1" customHeight="1">
      <c r="A3" s="2" t="s">
        <v>25</v>
      </c>
      <c r="B3" s="2" t="s">
        <v>26</v>
      </c>
      <c r="C3" s="2" t="s">
        <v>73</v>
      </c>
      <c r="D3" s="2" t="s">
        <v>74</v>
      </c>
      <c r="E3" s="2" t="s">
        <v>27</v>
      </c>
      <c r="F3" s="2" t="s">
        <v>75</v>
      </c>
      <c r="G3" s="2" t="s">
        <v>28</v>
      </c>
      <c r="H3" s="2" t="s">
        <v>29</v>
      </c>
      <c r="I3" s="2" t="s">
        <v>76</v>
      </c>
      <c r="J3" s="2" t="s">
        <v>30</v>
      </c>
    </row>
    <row r="4" spans="1:10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  <c r="J4" s="14" t="s">
        <v>44</v>
      </c>
    </row>
    <row r="5" spans="1:10" ht="15" customHeight="1">
      <c r="A5" s="8">
        <v>2</v>
      </c>
      <c r="B5" s="8" t="s">
        <v>10</v>
      </c>
      <c r="C5" s="17">
        <v>130.73081021706901</v>
      </c>
      <c r="D5" s="17">
        <v>165.478577512654</v>
      </c>
      <c r="E5" s="17">
        <v>430.26774307921795</v>
      </c>
      <c r="F5" s="17">
        <v>34.747767295584993</v>
      </c>
      <c r="G5" s="17">
        <v>130.73081021706901</v>
      </c>
      <c r="H5" s="18">
        <f t="shared" ref="H5:H13" si="0">E5/SUM($E5:$G5)</f>
        <v>0.72223315227821872</v>
      </c>
      <c r="I5" s="18">
        <f t="shared" ref="I5:I13" si="1">F5/SUM($E5:$G5)</f>
        <v>5.8326448850012542E-2</v>
      </c>
      <c r="J5" s="18">
        <f t="shared" ref="J5:J13" si="2">G5/SUM($E5:$G5)</f>
        <v>0.21944039887176875</v>
      </c>
    </row>
    <row r="6" spans="1:10" ht="15" customHeight="1">
      <c r="A6" s="8">
        <v>3</v>
      </c>
      <c r="B6" s="8" t="s">
        <v>11</v>
      </c>
      <c r="C6" s="17">
        <v>265.94536107646098</v>
      </c>
      <c r="D6" s="17">
        <v>384.30216111272199</v>
      </c>
      <c r="E6" s="17">
        <v>2206.2401827762583</v>
      </c>
      <c r="F6" s="17">
        <v>118.35680003626101</v>
      </c>
      <c r="G6" s="17">
        <v>265.94536107646098</v>
      </c>
      <c r="H6" s="18">
        <f t="shared" si="0"/>
        <v>0.85165185119661124</v>
      </c>
      <c r="I6" s="18">
        <f t="shared" si="1"/>
        <v>4.5688039153446582E-2</v>
      </c>
      <c r="J6" s="18">
        <f t="shared" si="2"/>
        <v>0.1026601096499422</v>
      </c>
    </row>
    <row r="7" spans="1:10" ht="15" customHeight="1">
      <c r="A7" s="8">
        <v>4</v>
      </c>
      <c r="B7" s="8" t="s">
        <v>12</v>
      </c>
      <c r="C7" s="17">
        <v>178.05293999903401</v>
      </c>
      <c r="D7" s="17">
        <v>281.76106478437998</v>
      </c>
      <c r="E7" s="17">
        <v>2114.1992707166601</v>
      </c>
      <c r="F7" s="17">
        <v>103.70812478534597</v>
      </c>
      <c r="G7" s="17">
        <v>178.05293999903401</v>
      </c>
      <c r="H7" s="18">
        <f t="shared" si="0"/>
        <v>0.88240161549858931</v>
      </c>
      <c r="I7" s="18">
        <f t="shared" si="1"/>
        <v>4.3284574977598141E-2</v>
      </c>
      <c r="J7" s="18">
        <f t="shared" si="2"/>
        <v>7.4313809523812419E-2</v>
      </c>
    </row>
    <row r="8" spans="1:10" ht="15" customHeight="1">
      <c r="A8" s="8">
        <v>5</v>
      </c>
      <c r="B8" s="8" t="s">
        <v>13</v>
      </c>
      <c r="C8" s="17">
        <v>685.78715085449699</v>
      </c>
      <c r="D8" s="17">
        <v>1008.6493118410001</v>
      </c>
      <c r="E8" s="17">
        <v>5403.4487057856404</v>
      </c>
      <c r="F8" s="17">
        <v>322.86216098650311</v>
      </c>
      <c r="G8" s="17">
        <v>685.78715085449699</v>
      </c>
      <c r="H8" s="18">
        <f t="shared" si="0"/>
        <v>0.8426958993658149</v>
      </c>
      <c r="I8" s="18">
        <f t="shared" si="1"/>
        <v>5.0352031441030058E-2</v>
      </c>
      <c r="J8" s="18">
        <f t="shared" si="2"/>
        <v>0.10695206919315509</v>
      </c>
    </row>
    <row r="9" spans="1:10" ht="15" customHeight="1">
      <c r="A9" s="8">
        <v>6</v>
      </c>
      <c r="B9" s="8" t="s">
        <v>14</v>
      </c>
      <c r="C9" s="17">
        <v>45.005528710829402</v>
      </c>
      <c r="D9" s="17">
        <v>69.537429187869506</v>
      </c>
      <c r="E9" s="17">
        <v>227.86860829593252</v>
      </c>
      <c r="F9" s="17">
        <v>24.531900477040104</v>
      </c>
      <c r="G9" s="17">
        <v>45.005528710829402</v>
      </c>
      <c r="H9" s="18">
        <f t="shared" si="0"/>
        <v>0.76618689460311706</v>
      </c>
      <c r="I9" s="18">
        <f t="shared" si="1"/>
        <v>8.2486222151344907E-2</v>
      </c>
      <c r="J9" s="18">
        <f t="shared" si="2"/>
        <v>0.15132688324553797</v>
      </c>
    </row>
    <row r="10" spans="1:10" ht="15" customHeight="1">
      <c r="A10" s="8">
        <v>7</v>
      </c>
      <c r="B10" s="8" t="s">
        <v>15</v>
      </c>
      <c r="C10" s="17">
        <v>968.47382616147104</v>
      </c>
      <c r="D10" s="17">
        <v>1463.8119044853599</v>
      </c>
      <c r="E10" s="17">
        <v>6052.5600401999991</v>
      </c>
      <c r="F10" s="17">
        <v>495.33807832388891</v>
      </c>
      <c r="G10" s="17">
        <v>968.47382616147104</v>
      </c>
      <c r="H10" s="18">
        <f t="shared" si="0"/>
        <v>0.80525020378742895</v>
      </c>
      <c r="I10" s="18">
        <f t="shared" si="1"/>
        <v>6.5901219626861365E-2</v>
      </c>
      <c r="J10" s="18">
        <f t="shared" si="2"/>
        <v>0.12884857658570967</v>
      </c>
    </row>
    <row r="11" spans="1:10" ht="15" customHeight="1">
      <c r="A11" s="8">
        <v>8</v>
      </c>
      <c r="B11" s="8" t="s">
        <v>16</v>
      </c>
      <c r="C11" s="17">
        <v>59.108364599735893</v>
      </c>
      <c r="D11" s="17">
        <v>89.106485039187305</v>
      </c>
      <c r="E11" s="17">
        <v>402.00605697697171</v>
      </c>
      <c r="F11" s="17">
        <v>29.998120439451412</v>
      </c>
      <c r="G11" s="17">
        <v>59.108364599735893</v>
      </c>
      <c r="H11" s="18">
        <f t="shared" si="0"/>
        <v>0.81856198444173434</v>
      </c>
      <c r="I11" s="18">
        <f t="shared" si="1"/>
        <v>6.1081967722307513E-2</v>
      </c>
      <c r="J11" s="18">
        <f t="shared" si="2"/>
        <v>0.12035604783595827</v>
      </c>
    </row>
    <row r="12" spans="1:10" ht="15" customHeight="1">
      <c r="A12" s="8">
        <v>9</v>
      </c>
      <c r="B12" s="8" t="s">
        <v>17</v>
      </c>
      <c r="C12" s="17">
        <v>31.074024844269601</v>
      </c>
      <c r="D12" s="17">
        <v>38.503990547870906</v>
      </c>
      <c r="E12" s="17">
        <v>134.86107223260112</v>
      </c>
      <c r="F12" s="17">
        <v>7.4299657036013045</v>
      </c>
      <c r="G12" s="17">
        <v>31.074024844269601</v>
      </c>
      <c r="H12" s="18">
        <f t="shared" si="0"/>
        <v>0.77790224898642013</v>
      </c>
      <c r="I12" s="18">
        <f t="shared" si="1"/>
        <v>4.2857341522205598E-2</v>
      </c>
      <c r="J12" s="18">
        <f t="shared" si="2"/>
        <v>0.17924040949137418</v>
      </c>
    </row>
    <row r="13" spans="1:10" ht="15" customHeight="1">
      <c r="A13" s="71"/>
      <c r="B13" s="71"/>
      <c r="C13" s="11">
        <f>SUM(C4:C12)</f>
        <v>2364.1780064633667</v>
      </c>
      <c r="D13" s="11">
        <f t="shared" ref="D13:G13" si="3">SUM(D4:D12)</f>
        <v>3501.1509245110437</v>
      </c>
      <c r="E13" s="11">
        <f t="shared" si="3"/>
        <v>16971.451680063277</v>
      </c>
      <c r="F13" s="11">
        <f t="shared" si="3"/>
        <v>1136.9729180476768</v>
      </c>
      <c r="G13" s="11">
        <f t="shared" si="3"/>
        <v>2364.1780064633667</v>
      </c>
      <c r="H13" s="19">
        <f t="shared" si="0"/>
        <v>0.82898359372595065</v>
      </c>
      <c r="I13" s="19">
        <f t="shared" si="1"/>
        <v>5.5536315533894841E-2</v>
      </c>
      <c r="J13" s="19">
        <f t="shared" si="2"/>
        <v>0.11548009074015454</v>
      </c>
    </row>
    <row r="14" spans="1:10" ht="15" customHeight="1">
      <c r="A14" s="36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30" sqref="J30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37" t="s">
        <v>72</v>
      </c>
      <c r="L1" s="62" t="s">
        <v>137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133</v>
      </c>
      <c r="F3" s="2" t="s">
        <v>136</v>
      </c>
      <c r="G3" s="2" t="s">
        <v>33</v>
      </c>
      <c r="H3" s="2" t="s">
        <v>34</v>
      </c>
      <c r="I3" s="2" t="s">
        <v>35</v>
      </c>
      <c r="J3" s="2" t="s">
        <v>134</v>
      </c>
      <c r="K3" s="2" t="s">
        <v>135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164.58837878185398</v>
      </c>
      <c r="D4" s="21">
        <v>1071.3456372912799</v>
      </c>
      <c r="E4" s="15">
        <v>2574.9126770468297</v>
      </c>
      <c r="F4" s="15">
        <v>3900.1839674909197</v>
      </c>
      <c r="G4" s="15">
        <v>1941.73728827435</v>
      </c>
      <c r="H4" s="16">
        <v>1.7050899768170823E-2</v>
      </c>
      <c r="I4" s="16">
        <v>0.11098843802776862</v>
      </c>
      <c r="J4" s="16">
        <v>0.26675381514213214</v>
      </c>
      <c r="K4" s="16">
        <v>0.40404824690117397</v>
      </c>
      <c r="L4" s="16">
        <v>0.2011586001607544</v>
      </c>
    </row>
    <row r="5" spans="1:12" ht="15" customHeight="1">
      <c r="A5" s="22">
        <v>12</v>
      </c>
      <c r="B5" s="22" t="s">
        <v>1</v>
      </c>
      <c r="C5" s="23">
        <v>61.9081296921415</v>
      </c>
      <c r="D5" s="23">
        <v>237.38994456298701</v>
      </c>
      <c r="E5" s="17">
        <v>727.56625213489997</v>
      </c>
      <c r="F5" s="17">
        <v>1064.71325843452</v>
      </c>
      <c r="G5" s="17">
        <v>1294.77089710477</v>
      </c>
      <c r="H5" s="18">
        <v>1.8281677158303072E-2</v>
      </c>
      <c r="I5" s="18">
        <v>7.0102042311882162E-2</v>
      </c>
      <c r="J5" s="18">
        <v>0.2148527406489425</v>
      </c>
      <c r="K5" s="18">
        <v>0.31441337597597646</v>
      </c>
      <c r="L5" s="18">
        <v>0.38235016390489579</v>
      </c>
    </row>
    <row r="6" spans="1:12" ht="15" customHeight="1">
      <c r="A6" s="22">
        <v>13</v>
      </c>
      <c r="B6" s="22" t="s">
        <v>2</v>
      </c>
      <c r="C6" s="23">
        <v>100.940892079393</v>
      </c>
      <c r="D6" s="23">
        <v>404.28873809145398</v>
      </c>
      <c r="E6" s="17">
        <v>684.88543948187908</v>
      </c>
      <c r="F6" s="17">
        <v>767.97703313160503</v>
      </c>
      <c r="G6" s="17">
        <v>266.495066430782</v>
      </c>
      <c r="H6" s="18">
        <v>4.5375112055063831E-2</v>
      </c>
      <c r="I6" s="18">
        <v>0.18173652338114338</v>
      </c>
      <c r="J6" s="18">
        <v>0.30787080360780955</v>
      </c>
      <c r="K6" s="18">
        <v>0.34522227034266562</v>
      </c>
      <c r="L6" s="18">
        <v>0.11979529061331759</v>
      </c>
    </row>
    <row r="7" spans="1:12" ht="15" customHeight="1">
      <c r="A7" s="22">
        <v>14</v>
      </c>
      <c r="B7" s="22" t="s">
        <v>3</v>
      </c>
      <c r="C7" s="23">
        <v>117.425834014457</v>
      </c>
      <c r="D7" s="23">
        <v>274.74175045584798</v>
      </c>
      <c r="E7" s="17">
        <v>606.92769766847903</v>
      </c>
      <c r="F7" s="17">
        <v>1083.68279958323</v>
      </c>
      <c r="G7" s="17">
        <v>282.91286244355797</v>
      </c>
      <c r="H7" s="18">
        <v>4.9637013788322845E-2</v>
      </c>
      <c r="I7" s="18">
        <v>0.11613594376452037</v>
      </c>
      <c r="J7" s="18">
        <v>0.25655409433989057</v>
      </c>
      <c r="K7" s="18">
        <v>0.45808299780488326</v>
      </c>
      <c r="L7" s="18">
        <v>0.11958995030238287</v>
      </c>
    </row>
    <row r="8" spans="1:12" ht="15" customHeight="1">
      <c r="A8" s="22">
        <v>15</v>
      </c>
      <c r="B8" s="22" t="s">
        <v>4</v>
      </c>
      <c r="C8" s="23">
        <v>99.132895112803098</v>
      </c>
      <c r="D8" s="23">
        <v>346.71439407556699</v>
      </c>
      <c r="E8" s="17">
        <v>565.74397607150195</v>
      </c>
      <c r="F8" s="17">
        <v>796.66992335343298</v>
      </c>
      <c r="G8" s="17">
        <v>416.29038407715097</v>
      </c>
      <c r="H8" s="18">
        <v>4.4563091424717143E-2</v>
      </c>
      <c r="I8" s="18">
        <v>0.15585810566587027</v>
      </c>
      <c r="J8" s="18">
        <v>0.25431821092251417</v>
      </c>
      <c r="K8" s="18">
        <v>0.35812607499582966</v>
      </c>
      <c r="L8" s="18">
        <v>0.18713451699106881</v>
      </c>
    </row>
    <row r="9" spans="1:12" ht="15" customHeight="1">
      <c r="A9" s="22">
        <v>16</v>
      </c>
      <c r="B9" s="22" t="s">
        <v>5</v>
      </c>
      <c r="C9" s="23">
        <v>20.564682665362799</v>
      </c>
      <c r="D9" s="23">
        <v>73.810597393011889</v>
      </c>
      <c r="E9" s="17">
        <v>133.852593503516</v>
      </c>
      <c r="F9" s="17">
        <v>145.492941106101</v>
      </c>
      <c r="G9" s="17">
        <v>65.892092359055496</v>
      </c>
      <c r="H9" s="18">
        <v>4.677906935088591E-2</v>
      </c>
      <c r="I9" s="18">
        <v>0.16789906805095395</v>
      </c>
      <c r="J9" s="18">
        <v>0.30447830662824632</v>
      </c>
      <c r="K9" s="18">
        <v>0.33095693684250621</v>
      </c>
      <c r="L9" s="18">
        <v>0.14988661912740767</v>
      </c>
    </row>
    <row r="10" spans="1:12" ht="15" customHeight="1">
      <c r="A10" s="22">
        <v>17</v>
      </c>
      <c r="B10" s="22" t="s">
        <v>6</v>
      </c>
      <c r="C10" s="23">
        <v>1.0240683794451499</v>
      </c>
      <c r="D10" s="23">
        <v>5.8293484956599801</v>
      </c>
      <c r="E10" s="17">
        <v>24.2945588152031</v>
      </c>
      <c r="F10" s="17">
        <v>9.5813559863469795</v>
      </c>
      <c r="G10" s="17">
        <v>14.6584657849899</v>
      </c>
      <c r="H10" s="18">
        <v>1.8489061244117821E-2</v>
      </c>
      <c r="I10" s="18">
        <v>0.1052460787901285</v>
      </c>
      <c r="J10" s="18">
        <v>0.438626555461545</v>
      </c>
      <c r="K10" s="18">
        <v>0.17298676649819608</v>
      </c>
      <c r="L10" s="18">
        <v>0.26465153800601265</v>
      </c>
    </row>
    <row r="11" spans="1:12" ht="15" customHeight="1">
      <c r="A11" s="8">
        <v>18</v>
      </c>
      <c r="B11" s="8" t="s">
        <v>7</v>
      </c>
      <c r="C11" s="25" t="s">
        <v>44</v>
      </c>
      <c r="D11" s="25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3.1710632474501099</v>
      </c>
      <c r="E12" s="17">
        <v>25.199943840554401</v>
      </c>
      <c r="F12" s="17">
        <v>51.799343815255099</v>
      </c>
      <c r="G12" s="17">
        <v>43.4854210341799</v>
      </c>
      <c r="H12" s="18">
        <v>0</v>
      </c>
      <c r="I12" s="18">
        <v>2.5644280066881381E-2</v>
      </c>
      <c r="J12" s="18">
        <v>0.20379108427954071</v>
      </c>
      <c r="K12" s="18">
        <v>0.41889952247001988</v>
      </c>
      <c r="L12" s="18">
        <v>0.35166511318355798</v>
      </c>
    </row>
    <row r="13" spans="1:12" ht="15" customHeight="1">
      <c r="A13" s="71"/>
      <c r="B13" s="71"/>
      <c r="C13" s="24">
        <f t="shared" ref="C13:G13" si="0">SUM(C4:C12)</f>
        <v>565.58488072545651</v>
      </c>
      <c r="D13" s="24">
        <f t="shared" si="0"/>
        <v>2417.2914736132575</v>
      </c>
      <c r="E13" s="11">
        <f t="shared" si="0"/>
        <v>5343.3831385628637</v>
      </c>
      <c r="F13" s="11">
        <f t="shared" si="0"/>
        <v>7820.100622901411</v>
      </c>
      <c r="G13" s="11">
        <f t="shared" si="0"/>
        <v>4326.2424775088366</v>
      </c>
      <c r="H13" s="19">
        <v>2.7626427961349034E-2</v>
      </c>
      <c r="I13" s="19">
        <v>0.11807445890650757</v>
      </c>
      <c r="J13" s="19">
        <v>0.26100165400116193</v>
      </c>
      <c r="K13" s="19">
        <v>0.38197882205050726</v>
      </c>
      <c r="L13" s="19">
        <v>0.21131863708047421</v>
      </c>
    </row>
    <row r="14" spans="1:12" ht="15" customHeight="1">
      <c r="A14" s="36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0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37" t="s">
        <v>65</v>
      </c>
      <c r="F1" s="62" t="s">
        <v>137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9550.9639999999999</v>
      </c>
      <c r="D4" s="15">
        <v>9652.7679635662098</v>
      </c>
      <c r="E4" s="15">
        <f t="shared" ref="E4:E13" si="0">D4-C4</f>
        <v>101.80396356620986</v>
      </c>
      <c r="F4" s="27">
        <f t="shared" ref="F4:F13" si="1">D4/C4-1</f>
        <v>1.0659024949335905E-2</v>
      </c>
    </row>
    <row r="5" spans="1:6" ht="15" customHeight="1">
      <c r="A5" s="8">
        <v>12</v>
      </c>
      <c r="B5" s="8" t="s">
        <v>1</v>
      </c>
      <c r="C5" s="17">
        <v>3390.3796000000002</v>
      </c>
      <c r="D5" s="17">
        <v>3386.3484841920304</v>
      </c>
      <c r="E5" s="17">
        <f t="shared" si="0"/>
        <v>-4.0311158079698544</v>
      </c>
      <c r="F5" s="28">
        <f t="shared" si="1"/>
        <v>-1.1889865689287404E-3</v>
      </c>
    </row>
    <row r="6" spans="1:6" ht="15" customHeight="1">
      <c r="A6" s="8">
        <v>13</v>
      </c>
      <c r="B6" s="8" t="s">
        <v>2</v>
      </c>
      <c r="C6" s="17">
        <v>2165.5636</v>
      </c>
      <c r="D6" s="17">
        <v>2224.5871731028401</v>
      </c>
      <c r="E6" s="17">
        <f t="shared" si="0"/>
        <v>59.023573102840146</v>
      </c>
      <c r="F6" s="28">
        <f t="shared" si="1"/>
        <v>2.7255525121885116E-2</v>
      </c>
    </row>
    <row r="7" spans="1:6" ht="15" customHeight="1">
      <c r="A7" s="8">
        <v>14</v>
      </c>
      <c r="B7" s="8" t="s">
        <v>3</v>
      </c>
      <c r="C7" s="17">
        <v>2363.7422999999999</v>
      </c>
      <c r="D7" s="17">
        <v>2365.6909330363001</v>
      </c>
      <c r="E7" s="17">
        <f t="shared" si="0"/>
        <v>1.9486330363001798</v>
      </c>
      <c r="F7" s="28">
        <f t="shared" si="1"/>
        <v>8.2438472091483916E-4</v>
      </c>
    </row>
    <row r="8" spans="1:6" ht="15" customHeight="1">
      <c r="A8" s="8">
        <v>15</v>
      </c>
      <c r="B8" s="8" t="s">
        <v>4</v>
      </c>
      <c r="C8" s="17">
        <v>2197.5392000000002</v>
      </c>
      <c r="D8" s="17">
        <v>2224.5515741088402</v>
      </c>
      <c r="E8" s="17">
        <f t="shared" si="0"/>
        <v>27.012374108840049</v>
      </c>
      <c r="F8" s="28">
        <f t="shared" si="1"/>
        <v>1.2292101141513134E-2</v>
      </c>
    </row>
    <row r="9" spans="1:6" ht="15" customHeight="1">
      <c r="A9" s="8">
        <v>16</v>
      </c>
      <c r="B9" s="8" t="s">
        <v>5</v>
      </c>
      <c r="C9" s="17">
        <v>444.05</v>
      </c>
      <c r="D9" s="17">
        <v>439.61290829435399</v>
      </c>
      <c r="E9" s="17">
        <f t="shared" si="0"/>
        <v>-4.4370917056460257</v>
      </c>
      <c r="F9" s="28">
        <f t="shared" si="1"/>
        <v>-9.9923245257201865E-3</v>
      </c>
    </row>
    <row r="10" spans="1:6" ht="15" customHeight="1">
      <c r="A10" s="8">
        <v>17</v>
      </c>
      <c r="B10" s="8" t="s">
        <v>6</v>
      </c>
      <c r="C10" s="17">
        <v>23.808</v>
      </c>
      <c r="D10" s="17">
        <v>55.387797245450095</v>
      </c>
      <c r="E10" s="17">
        <f t="shared" si="0"/>
        <v>31.579797245450095</v>
      </c>
      <c r="F10" s="28">
        <f t="shared" si="1"/>
        <v>1.3264363762369831</v>
      </c>
    </row>
    <row r="11" spans="1:6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7">
        <v>169.67060000000001</v>
      </c>
      <c r="D12" s="17">
        <v>123.655771028315</v>
      </c>
      <c r="E12" s="17">
        <f t="shared" si="0"/>
        <v>-46.014828971685006</v>
      </c>
      <c r="F12" s="28">
        <f t="shared" si="1"/>
        <v>-0.27120095627459917</v>
      </c>
    </row>
    <row r="13" spans="1:6" ht="15" customHeight="1">
      <c r="A13" s="71"/>
      <c r="B13" s="71"/>
      <c r="C13" s="11">
        <f t="shared" ref="C13:D13" si="2">SUM(C4:C12)</f>
        <v>20305.7173</v>
      </c>
      <c r="D13" s="11">
        <f t="shared" si="2"/>
        <v>20472.602604574346</v>
      </c>
      <c r="E13" s="26">
        <f t="shared" si="0"/>
        <v>166.88530457434535</v>
      </c>
      <c r="F13" s="29">
        <f t="shared" si="1"/>
        <v>8.2186362642970856E-3</v>
      </c>
    </row>
    <row r="14" spans="1:6" ht="15" customHeight="1">
      <c r="A14" s="36" t="s">
        <v>24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2012-11-16T14:47:37Z</dcterms:created>
  <dcterms:modified xsi:type="dcterms:W3CDTF">2012-12-17T13:56:11Z</dcterms:modified>
</cp:coreProperties>
</file>