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_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11"/>
  <c r="F12"/>
  <c r="E4"/>
  <c r="E5"/>
  <c r="E6"/>
  <c r="E7"/>
  <c r="E8"/>
  <c r="E11"/>
  <c r="E12"/>
  <c r="C13"/>
  <c r="E13" s="1"/>
  <c r="D13"/>
  <c r="C13" i="5"/>
  <c r="D13"/>
  <c r="E13"/>
  <c r="F13"/>
  <c r="G13"/>
  <c r="H7" i="7"/>
  <c r="I7"/>
  <c r="J7"/>
  <c r="H8"/>
  <c r="I8"/>
  <c r="J8"/>
  <c r="H10"/>
  <c r="I10"/>
  <c r="J10"/>
  <c r="H11"/>
  <c r="I11"/>
  <c r="J11"/>
  <c r="D13"/>
  <c r="E13"/>
  <c r="F13"/>
  <c r="G13"/>
  <c r="J13" s="1"/>
  <c r="C13"/>
  <c r="H5" i="9"/>
  <c r="I5"/>
  <c r="J5"/>
  <c r="H6"/>
  <c r="I6"/>
  <c r="J6"/>
  <c r="H7"/>
  <c r="I7"/>
  <c r="J7"/>
  <c r="I4"/>
  <c r="J4"/>
  <c r="H4"/>
  <c r="D13"/>
  <c r="E13"/>
  <c r="F13"/>
  <c r="G13"/>
  <c r="J13" s="1"/>
  <c r="C13"/>
  <c r="F13" i="10"/>
  <c r="E13"/>
  <c r="C13"/>
  <c r="I7"/>
  <c r="I8"/>
  <c r="I10"/>
  <c r="I11"/>
  <c r="H7"/>
  <c r="H8"/>
  <c r="H10"/>
  <c r="H11"/>
  <c r="G7"/>
  <c r="G8"/>
  <c r="G10"/>
  <c r="G11"/>
  <c r="F13" i="11"/>
  <c r="E13"/>
  <c r="C13"/>
  <c r="D9" s="1"/>
  <c r="I5"/>
  <c r="I6"/>
  <c r="I7"/>
  <c r="I4"/>
  <c r="H5"/>
  <c r="H6"/>
  <c r="H7"/>
  <c r="H4"/>
  <c r="G5"/>
  <c r="G6"/>
  <c r="G7"/>
  <c r="G4"/>
  <c r="F13" i="4" l="1"/>
  <c r="H13" i="7"/>
  <c r="I13"/>
  <c r="I13" i="9"/>
  <c r="H13"/>
  <c r="D11" i="10"/>
  <c r="D12" i="11"/>
  <c r="D11"/>
  <c r="D8" i="10"/>
  <c r="I13"/>
  <c r="D7"/>
  <c r="H13"/>
  <c r="D10"/>
  <c r="G13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<sst xmlns="http://schemas.openxmlformats.org/spreadsheetml/2006/main" count="364" uniqueCount="140">
  <si>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</si>
  <si>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</si>
  <si>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</si>
  <si>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</si>
  <si>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</si>
  <si>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</si>
  <si>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</si>
  <si>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</si>
  <si>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</si>
  <si>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</si>
  <si>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</si>
  <si>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</si>
  <si>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</si>
  <si>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</si>
  <si>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</si>
  <si>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</si>
  <si>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</si>
  <si>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</si>
  <si>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</si>
  <si>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</si>
  <si>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</si>
  <si>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</si>
  <si>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</si>
  <si>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</si>
  <si>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</si>
  <si>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</si>
  <si>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</si>
  <si>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</si>
  <si>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</si>
  <si>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</si>
  <si>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</si>
  <si>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</si>
  <si>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</si>
  <si>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</si>
  <si>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</si>
  <si>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</si>
  <si>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</si>
  <si>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</si>
  <si>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</si>
  <si>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</si>
  <si>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</si>
  <si>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</si>
  <si>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</si>
  <si>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</si>
  <si>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</si>
  <si>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01.01.2012</t>
  </si>
  <si>
    <t>ja</t>
  </si>
  <si>
    <t>nein</t>
  </si>
  <si>
    <t>Nur zwei Flugfelder, sonst keine Verkehrszonen. Verkehrsflächen sind ausgeschnitten.</t>
  </si>
  <si>
    <t>In der Statistik 2007 waren die Wohnzonen teilweise den Mischzonen zugeordnet.</t>
  </si>
  <si>
    <t>In der Statistik 2012 sind zusätzliche Tourismus- und Freizeitzonen ausgeschieden.</t>
  </si>
  <si>
    <t>Etat des données</t>
  </si>
  <si>
    <t>Etat complet</t>
  </si>
  <si>
    <t>Nombre de communes</t>
  </si>
  <si>
    <t>Types de zones</t>
  </si>
  <si>
    <t>Nombre de zones à l'intérieur des zones à bâtir</t>
  </si>
  <si>
    <t>Zones spéciales</t>
  </si>
  <si>
    <t>Zones de transport à l'intérieur des zone à bâtir</t>
  </si>
  <si>
    <t>Remarques</t>
  </si>
  <si>
    <t>Fiche d'information du canton de SH</t>
  </si>
  <si>
    <t>Contenu</t>
  </si>
  <si>
    <t>- Statistiques par affectation principale</t>
  </si>
  <si>
    <t>- Statistiques par type de commune ARE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</si>
  <si>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</si>
  <si>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</si>
  <si>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</si>
  <si>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- Comparaison 2007 - 2012 par affectation principale</t>
  </si>
  <si>
    <t>Office fédéral du développement territorial ARE</t>
  </si>
  <si>
    <t>Statistique suisse des zones à bâtir 2012</t>
  </si>
  <si>
    <t>Statistiques par affectation principale</t>
  </si>
  <si>
    <t>Statistiques par type de commune ARE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</si>
  <si>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</si>
  <si>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</si>
  <si>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</si>
  <si>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Comparaison 2007 - 2012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</si>
  <si>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</si>
  <si>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</si>
  <si>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</si>
  <si>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</si>
  <si>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- Légende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</si>
  <si>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</si>
  <si>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</si>
  <si>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</si>
  <si>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</si>
  <si>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</si>
  <si>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</si>
  <si>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</si>
  <si>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</si>
  <si>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</si>
  <si>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</si>
  <si>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</si>
  <si>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</si>
  <si>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</si>
  <si>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</si>
  <si>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</si>
  <si>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</si>
  <si>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</si>
  <si>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</si>
  <si>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</si>
  <si>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</si>
  <si>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</si>
  <si>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</si>
  <si>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</si>
  <si>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</si>
  <si>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</si>
  <si>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</si>
  <si>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</si>
  <si>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</si>
  <si>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</si>
  <si>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</si>
  <si>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</si>
  <si>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</si>
  <si>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</si>
  <si>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</si>
  <si>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</si>
  <si>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</si>
  <si>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</si>
  <si>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</si>
  <si>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</si>
  <si>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</si>
  <si>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</si>
  <si>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</si>
  <si>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</si>
  <si>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</si>
  <si>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</si>
  <si>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</si>
  <si>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</si>
  <si>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</si>
  <si>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</si>
  <si>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</si>
  <si>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</si>
  <si>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</si>
  <si>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</si>
  <si>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Canton de SH</t>
  </si>
  <si>
    <t>Faible desserte [ha]</t>
  </si>
  <si>
    <t>Faible desserte [%]</t>
  </si>
  <si>
    <t xml:space="preserve"> Faible desserte [ha]</t>
  </si>
  <si>
    <t xml:space="preserve"> Faible desserte [%]</t>
  </si>
  <si>
    <t>Desserte moyenne [ha]</t>
  </si>
  <si>
    <t>Desserte moyenne [%]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</si>
</sst>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21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72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8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/>
    </xf>
    <xf numFmtId="0" fontId="9" fillId="0" borderId="11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11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49" fontId="11" fillId="0" borderId="4" xfId="0" applyNumberFormat="1" applyFont="1" applyBorder="1" applyAlignment="1">
      <alignment horizontal="left" vertical="top" wrapText="1"/>
    </xf>
    <xf numFmtId="49" fontId="11" fillId="0" borderId="5" xfId="0" applyNumberFormat="1" applyFont="1" applyBorder="1" applyAlignment="1">
      <alignment horizontal="left" vertical="top" wrapText="1"/>
    </xf>
    <xf numFmtId="0" fontId="13" fillId="0" borderId="0" xfId="0" applyFont="1" applyBorder="1" applyAlignment="1">
      <alignment vertical="top"/>
    </xf>
    <xf numFmtId="0" fontId="12" fillId="0" borderId="0" xfId="0" applyFont="1"/>
    <xf numFmtId="49" fontId="14" fillId="0" borderId="0" xfId="0" applyNumberFormat="1" applyFont="1" applyBorder="1" applyAlignment="1">
      <alignment vertical="top"/>
    </xf>
    <xf numFmtId="0" fontId="14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2" fillId="2" borderId="12" xfId="1" applyFont="1" applyFill="1" applyBorder="1" applyAlignment="1">
      <alignment vertical="center"/>
    </xf>
    <xf numFmtId="0" fontId="15" fillId="0" borderId="0" xfId="1" applyFont="1"/>
    <xf numFmtId="49" fontId="0" fillId="0" borderId="0" xfId="0" applyNumberFormat="1" applyFont="1"/>
    <xf numFmtId="0" fontId="17" fillId="0" borderId="0" xfId="2" applyFont="1" applyAlignment="1" applyProtection="1">
      <alignment vertical="top"/>
    </xf>
    <xf numFmtId="0" fontId="9" fillId="0" borderId="0" xfId="0" applyFont="1" applyAlignment="1">
      <alignment vertical="top"/>
    </xf>
    <xf numFmtId="0" fontId="9" fillId="0" borderId="0" xfId="3"/>
    <xf numFmtId="49" fontId="19" fillId="0" borderId="4" xfId="3" applyNumberFormat="1" applyFont="1" applyBorder="1" applyAlignment="1">
      <alignment horizontal="left" vertical="top" wrapText="1"/>
    </xf>
    <xf numFmtId="49" fontId="9" fillId="0" borderId="8" xfId="3" applyNumberFormat="1" applyBorder="1" applyAlignment="1">
      <alignment horizontal="left" vertical="top" wrapText="1"/>
    </xf>
    <xf numFmtId="49" fontId="19" fillId="0" borderId="5" xfId="3" applyNumberFormat="1" applyFont="1" applyBorder="1" applyAlignment="1">
      <alignment horizontal="left" vertical="top" wrapText="1"/>
    </xf>
    <xf numFmtId="49" fontId="9" fillId="0" borderId="13" xfId="3" applyNumberFormat="1" applyBorder="1" applyAlignment="1">
      <alignment horizontal="left" vertical="top" wrapText="1"/>
    </xf>
    <xf numFmtId="49" fontId="19" fillId="0" borderId="13" xfId="3" applyNumberFormat="1" applyFont="1" applyBorder="1" applyAlignment="1">
      <alignment horizontal="left" vertical="top" wrapText="1"/>
    </xf>
    <xf numFmtId="49" fontId="19" fillId="0" borderId="11" xfId="3" applyNumberFormat="1" applyFont="1" applyBorder="1" applyAlignment="1">
      <alignment horizontal="left" vertical="top" wrapText="1"/>
    </xf>
    <xf numFmtId="49" fontId="9" fillId="0" borderId="11" xfId="3" applyNumberFormat="1" applyBorder="1" applyAlignment="1">
      <alignment horizontal="left" vertical="top" wrapText="1"/>
    </xf>
    <xf numFmtId="0" fontId="9" fillId="0" borderId="0" xfId="3" applyAlignment="1">
      <alignment horizontal="left" vertical="top" wrapText="1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8" fillId="5" borderId="4" xfId="3" applyNumberFormat="1" applyFont="1" applyFill="1" applyBorder="1" applyAlignment="1">
      <alignment horizontal="left" vertical="top" wrapText="1"/>
    </xf>
    <xf numFmtId="49" fontId="18" fillId="5" borderId="11" xfId="3" applyNumberFormat="1" applyFont="1" applyFill="1" applyBorder="1" applyAlignment="1">
      <alignment horizontal="left" vertical="top" wrapText="1"/>
    </xf>
    <xf numFmtId="49" fontId="8" fillId="5" borderId="4" xfId="3" applyNumberFormat="1" applyFont="1" applyFill="1" applyBorder="1" applyAlignment="1">
      <alignment horizontal="left" vertical="top" wrapText="1"/>
    </xf>
    <xf numFmtId="49" fontId="8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5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830157133442024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1080.33718505355</c:v>
                </c:pt>
                <c:pt idx="1">
                  <c:v>426.66343249535805</c:v>
                </c:pt>
                <c:pt idx="2">
                  <c:v>135.345822702699</c:v>
                </c:pt>
                <c:pt idx="3">
                  <c:v>424.44207257500301</c:v>
                </c:pt>
                <c:pt idx="4">
                  <c:v>348.33209941549103</c:v>
                </c:pt>
                <c:pt idx="5">
                  <c:v>5.59446646053485</c:v>
                </c:pt>
                <c:pt idx="6">
                  <c:v>31.305917781199998</c:v>
                </c:pt>
                <c:pt idx="7">
                  <c:v>0.64735065865033004</c:v>
                </c:pt>
                <c:pt idx="8">
                  <c:v>3.8713588958509599</c:v>
                </c:pt>
              </c:numCache>
            </c:numRef>
          </c:val>
        </c:ser>
        <c:gapWidth val="70"/>
        <c:axId val="126437248"/>
        <c:axId val="126438784"/>
      </c:barChart>
      <c:catAx>
        <c:axId val="126437248"/>
        <c:scaling>
          <c:orientation val="maxMin"/>
        </c:scaling>
        <c:axPos val="l"/>
        <c:tickLblPos val="nextTo"/>
        <c:crossAx val="126438784"/>
        <c:crosses val="autoZero"/>
        <c:auto val="1"/>
        <c:lblAlgn val="ctr"/>
        <c:lblOffset val="100"/>
      </c:catAx>
      <c:valAx>
        <c:axId val="126438784"/>
        <c:scaling>
          <c:orientation val="minMax"/>
        </c:scaling>
        <c:axPos val="t"/>
        <c:majorGridlines/>
        <c:numFmt formatCode="#,##0" sourceLinked="1"/>
        <c:tickLblPos val="high"/>
        <c:crossAx val="12643724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53.757657754073804</c:v>
                </c:pt>
                <c:pt idx="1">
                  <c:v>7.815783346380929</c:v>
                </c:pt>
                <c:pt idx="2">
                  <c:v>13.328304390723</c:v>
                </c:pt>
                <c:pt idx="3">
                  <c:v>33.769829074989104</c:v>
                </c:pt>
                <c:pt idx="4">
                  <c:v>26.536736653072001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191.291938545345</c:v>
                </c:pt>
                <c:pt idx="1">
                  <c:v>50.5936373025541</c:v>
                </c:pt>
                <c:pt idx="2">
                  <c:v>24.5027842465222</c:v>
                </c:pt>
                <c:pt idx="3">
                  <c:v>13.656445626821499</c:v>
                </c:pt>
                <c:pt idx="4">
                  <c:v>74.355397895661298</c:v>
                </c:pt>
                <c:pt idx="5">
                  <c:v>0</c:v>
                </c:pt>
                <c:pt idx="6">
                  <c:v>1.0030293780455801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326.76027429600697</c:v>
                </c:pt>
                <c:pt idx="1">
                  <c:v>151.79738692766099</c:v>
                </c:pt>
                <c:pt idx="2">
                  <c:v>38.025294505205402</c:v>
                </c:pt>
                <c:pt idx="3">
                  <c:v>70.631939252447097</c:v>
                </c:pt>
                <c:pt idx="4">
                  <c:v>72.722523360247905</c:v>
                </c:pt>
                <c:pt idx="5">
                  <c:v>1.1212659422850901</c:v>
                </c:pt>
                <c:pt idx="6">
                  <c:v>0.71074022450285201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308.538274353595</c:v>
                </c:pt>
                <c:pt idx="1">
                  <c:v>122.066420506927</c:v>
                </c:pt>
                <c:pt idx="2">
                  <c:v>38.345912322786504</c:v>
                </c:pt>
                <c:pt idx="3">
                  <c:v>236.84660977289201</c:v>
                </c:pt>
                <c:pt idx="4">
                  <c:v>91.731364041721605</c:v>
                </c:pt>
                <c:pt idx="5">
                  <c:v>4.47320035021969</c:v>
                </c:pt>
                <c:pt idx="6">
                  <c:v>4.5990385703422501</c:v>
                </c:pt>
                <c:pt idx="7">
                  <c:v>0</c:v>
                </c:pt>
                <c:pt idx="8">
                  <c:v>0.83707980767774492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199.989040225254</c:v>
                </c:pt>
                <c:pt idx="1">
                  <c:v>94.390208513459598</c:v>
                </c:pt>
                <c:pt idx="2">
                  <c:v>21.143524577465499</c:v>
                </c:pt>
                <c:pt idx="3">
                  <c:v>69.537249181700304</c:v>
                </c:pt>
                <c:pt idx="4">
                  <c:v>82.986077711114802</c:v>
                </c:pt>
                <c:pt idx="5">
                  <c:v>0</c:v>
                </c:pt>
                <c:pt idx="6">
                  <c:v>24.9931097080194</c:v>
                </c:pt>
                <c:pt idx="7">
                  <c:v>0.64735065865032604</c:v>
                </c:pt>
                <c:pt idx="8">
                  <c:v>3.0342790285259702</c:v>
                </c:pt>
              </c:numCache>
            </c:numRef>
          </c:val>
        </c:ser>
        <c:gapWidth val="50"/>
        <c:overlap val="100"/>
        <c:axId val="134062848"/>
        <c:axId val="134064384"/>
      </c:barChart>
      <c:catAx>
        <c:axId val="134062848"/>
        <c:scaling>
          <c:orientation val="maxMin"/>
        </c:scaling>
        <c:axPos val="l"/>
        <c:tickLblPos val="nextTo"/>
        <c:crossAx val="134064384"/>
        <c:crosses val="autoZero"/>
        <c:auto val="1"/>
        <c:lblAlgn val="ctr"/>
        <c:lblOffset val="100"/>
      </c:catAx>
      <c:valAx>
        <c:axId val="134064384"/>
        <c:scaling>
          <c:orientation val="minMax"/>
        </c:scaling>
        <c:axPos val="t"/>
        <c:majorGridlines/>
        <c:numFmt formatCode="#,##0" sourceLinked="1"/>
        <c:tickLblPos val="high"/>
        <c:crossAx val="13406284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dLbls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4.9760073513901944E-2</c:v>
                </c:pt>
                <c:pt idx="1">
                  <c:v>1.8318380896939983E-2</c:v>
                </c:pt>
                <c:pt idx="2">
                  <c:v>9.847592180178022E-2</c:v>
                </c:pt>
                <c:pt idx="3">
                  <c:v>7.9562869070807826E-2</c:v>
                </c:pt>
                <c:pt idx="4">
                  <c:v>7.618228891002439E-2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dLbls>
            <c:dLbl>
              <c:idx val="5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0.17706688353459454</c:v>
                </c:pt>
                <c:pt idx="1">
                  <c:v>0.11857973513287898</c:v>
                </c:pt>
                <c:pt idx="2">
                  <c:v>0.18103835226526679</c:v>
                </c:pt>
                <c:pt idx="3">
                  <c:v>3.2175051670135103E-2</c:v>
                </c:pt>
                <c:pt idx="4">
                  <c:v>0.21346122843071344</c:v>
                </c:pt>
                <c:pt idx="5">
                  <c:v>0</c:v>
                </c:pt>
                <c:pt idx="6">
                  <c:v>3.2039609311606022E-2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0.30246137852164701</c:v>
                </c:pt>
                <c:pt idx="1">
                  <c:v>0.35577781901908234</c:v>
                </c:pt>
                <c:pt idx="2">
                  <c:v>0.28094916040412732</c:v>
                </c:pt>
                <c:pt idx="3">
                  <c:v>0.16641125788586816</c:v>
                </c:pt>
                <c:pt idx="4">
                  <c:v>0.20877353373648719</c:v>
                </c:pt>
                <c:pt idx="5">
                  <c:v>0.20042411262488308</c:v>
                </c:pt>
                <c:pt idx="6">
                  <c:v>2.2703062954632345E-2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0.28559442235974047</c:v>
                </c:pt>
                <c:pt idx="1">
                  <c:v>0.2860953389409564</c:v>
                </c:pt>
                <c:pt idx="2">
                  <c:v>0.28331803901064762</c:v>
                </c:pt>
                <c:pt idx="3">
                  <c:v>0.55801869063002951</c:v>
                </c:pt>
                <c:pt idx="4">
                  <c:v>0.26334456149972996</c:v>
                </c:pt>
                <c:pt idx="5">
                  <c:v>0.79957588737511687</c:v>
                </c:pt>
                <c:pt idx="6">
                  <c:v>0.14690636408864666</c:v>
                </c:pt>
                <c:pt idx="7">
                  <c:v>0</c:v>
                </c:pt>
                <c:pt idx="8">
                  <c:v>0.21622377131503315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dLbl>
              <c:idx val="5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0.18511724207011604</c:v>
                </c:pt>
                <c:pt idx="1">
                  <c:v>0.22122872601014235</c:v>
                </c:pt>
                <c:pt idx="2">
                  <c:v>0.15621852651817811</c:v>
                </c:pt>
                <c:pt idx="3">
                  <c:v>0.16383213074315939</c:v>
                </c:pt>
                <c:pt idx="4">
                  <c:v>0.2382383874230449</c:v>
                </c:pt>
                <c:pt idx="5">
                  <c:v>0</c:v>
                </c:pt>
                <c:pt idx="6">
                  <c:v>0.79835096364511504</c:v>
                </c:pt>
                <c:pt idx="7">
                  <c:v>1</c:v>
                </c:pt>
                <c:pt idx="8">
                  <c:v>0.78377622868496688</c:v>
                </c:pt>
              </c:numCache>
            </c:numRef>
          </c:val>
        </c:ser>
        <c:gapWidth val="50"/>
        <c:overlap val="100"/>
        <c:axId val="134132096"/>
        <c:axId val="134133632"/>
      </c:barChart>
      <c:catAx>
        <c:axId val="134132096"/>
        <c:scaling>
          <c:orientation val="maxMin"/>
        </c:scaling>
        <c:axPos val="l"/>
        <c:tickLblPos val="nextTo"/>
        <c:crossAx val="134133632"/>
        <c:crosses val="autoZero"/>
        <c:auto val="1"/>
        <c:lblAlgn val="ctr"/>
        <c:lblOffset val="100"/>
      </c:catAx>
      <c:valAx>
        <c:axId val="134133632"/>
        <c:scaling>
          <c:orientation val="minMax"/>
        </c:scaling>
        <c:axPos val="t"/>
        <c:majorGridlines/>
        <c:numFmt formatCode="0%" sourceLinked="1"/>
        <c:tickLblPos val="high"/>
        <c:crossAx val="13413209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2007 et 2012 (en hectares)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dLbl>
              <c:idx val="5"/>
              <c:delete val="1"/>
            </c:dLbl>
            <c:dLbl>
              <c:idx val="6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>
                  <c:v>830.4819</c:v>
                </c:pt>
                <c:pt idx="1">
                  <c:v>424.09699999999998</c:v>
                </c:pt>
                <c:pt idx="2">
                  <c:v>304.67559999999997</c:v>
                </c:pt>
                <c:pt idx="3">
                  <c:v>414.012</c:v>
                </c:pt>
                <c:pt idx="4">
                  <c:v>342.07870000000003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0.65920000000000001</c:v>
                </c:pt>
                <c:pt idx="8">
                  <c:v>9.1277000000000008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1080.33718505355</c:v>
                </c:pt>
                <c:pt idx="1">
                  <c:v>426.66343249535805</c:v>
                </c:pt>
                <c:pt idx="2">
                  <c:v>135.345822702699</c:v>
                </c:pt>
                <c:pt idx="3">
                  <c:v>424.44207257500301</c:v>
                </c:pt>
                <c:pt idx="4">
                  <c:v>348.33209941549103</c:v>
                </c:pt>
                <c:pt idx="5">
                  <c:v>5.59446646053485</c:v>
                </c:pt>
                <c:pt idx="6">
                  <c:v>31.305917781199998</c:v>
                </c:pt>
                <c:pt idx="7">
                  <c:v>0.64735065865033004</c:v>
                </c:pt>
                <c:pt idx="8">
                  <c:v>3.8713588958509599</c:v>
                </c:pt>
              </c:numCache>
            </c:numRef>
          </c:val>
        </c:ser>
        <c:gapWidth val="50"/>
        <c:axId val="134170880"/>
        <c:axId val="134221824"/>
      </c:barChart>
      <c:catAx>
        <c:axId val="134170880"/>
        <c:scaling>
          <c:orientation val="maxMin"/>
        </c:scaling>
        <c:axPos val="l"/>
        <c:tickLblPos val="nextTo"/>
        <c:crossAx val="134221824"/>
        <c:crosses val="autoZero"/>
        <c:auto val="1"/>
        <c:lblAlgn val="ctr"/>
        <c:lblOffset val="100"/>
      </c:catAx>
      <c:valAx>
        <c:axId val="134221824"/>
        <c:scaling>
          <c:orientation val="minMax"/>
        </c:scaling>
        <c:axPos val="t"/>
        <c:majorGridlines/>
        <c:numFmt formatCode="#,##0" sourceLinked="1"/>
        <c:tickLblPos val="high"/>
        <c:crossAx val="13417088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1080.33718505355</c:v>
                </c:pt>
                <c:pt idx="1">
                  <c:v>426.66343249535805</c:v>
                </c:pt>
                <c:pt idx="2">
                  <c:v>135.345822702699</c:v>
                </c:pt>
                <c:pt idx="3">
                  <c:v>424.44207257500301</c:v>
                </c:pt>
                <c:pt idx="4">
                  <c:v>348.33209941549103</c:v>
                </c:pt>
                <c:pt idx="5">
                  <c:v>5.59446646053485</c:v>
                </c:pt>
                <c:pt idx="6">
                  <c:v>31.305917781199998</c:v>
                </c:pt>
                <c:pt idx="7">
                  <c:v>0.64735065865033004</c:v>
                </c:pt>
                <c:pt idx="8">
                  <c:v>3.8713588958509599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69"/>
          <c:y val="0.14803982101356272"/>
          <c:w val="0.31535138228866888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des zones à bâtir par type de commune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4187242013250545"/>
          <c:w val="0.57098373165909355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Surface des zones à bâtir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854.31202965923899</c:v>
                </c:pt>
                <c:pt idx="4" formatCode="#,##0">
                  <c:v>721.38386886384706</c:v>
                </c:pt>
                <c:pt idx="5">
                  <c:v>0</c:v>
                </c:pt>
                <c:pt idx="6" formatCode="#,##0">
                  <c:v>372.69883302710201</c:v>
                </c:pt>
                <c:pt idx="7" formatCode="#,##0">
                  <c:v>508.14497448814905</c:v>
                </c:pt>
                <c:pt idx="8">
                  <c:v>0</c:v>
                </c:pt>
              </c:numCache>
            </c:numRef>
          </c:val>
        </c:ser>
        <c:gapWidth val="70"/>
        <c:axId val="127587456"/>
        <c:axId val="127588992"/>
      </c:barChart>
      <c:catAx>
        <c:axId val="127587456"/>
        <c:scaling>
          <c:orientation val="maxMin"/>
        </c:scaling>
        <c:axPos val="l"/>
        <c:tickLblPos val="nextTo"/>
        <c:crossAx val="127588992"/>
        <c:crosses val="autoZero"/>
        <c:auto val="1"/>
        <c:lblAlgn val="ctr"/>
        <c:lblOffset val="100"/>
      </c:catAx>
      <c:valAx>
        <c:axId val="127588992"/>
        <c:scaling>
          <c:orientation val="minMax"/>
        </c:scaling>
        <c:axPos val="t"/>
        <c:majorGridlines/>
        <c:numFmt formatCode="General" sourceLinked="1"/>
        <c:tickLblPos val="high"/>
        <c:crossAx val="12758745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selon les types de communes (en m</a:t>
            </a:r>
            <a:r>
              <a:rPr lang="en-US" sz="1000" baseline="30000"/>
              <a:t>2</a:t>
            </a:r>
            <a:r>
              <a:rPr lang="en-US" sz="1000"/>
              <a:t>/hab.)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4187242013250545"/>
          <c:w val="0.57098373165909355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246.23491271342817</c:v>
                </c:pt>
                <c:pt idx="4" formatCode="#,##0">
                  <c:v>320.85747847878264</c:v>
                </c:pt>
                <c:pt idx="5">
                  <c:v>0</c:v>
                </c:pt>
                <c:pt idx="6" formatCode="#,##0">
                  <c:v>452.57903221263143</c:v>
                </c:pt>
                <c:pt idx="7" formatCode="#,##0">
                  <c:v>562.79208604291614</c:v>
                </c:pt>
                <c:pt idx="8">
                  <c:v>0</c:v>
                </c:pt>
              </c:numCache>
            </c:numRef>
          </c:val>
        </c:ser>
        <c:gapWidth val="70"/>
        <c:axId val="133530752"/>
        <c:axId val="133532288"/>
      </c:barChart>
      <c:catAx>
        <c:axId val="133530752"/>
        <c:scaling>
          <c:orientation val="maxMin"/>
        </c:scaling>
        <c:axPos val="l"/>
        <c:tickLblPos val="nextTo"/>
        <c:crossAx val="133532288"/>
        <c:crosses val="autoZero"/>
        <c:auto val="1"/>
        <c:lblAlgn val="ctr"/>
        <c:lblOffset val="100"/>
      </c:catAx>
      <c:valAx>
        <c:axId val="133532288"/>
        <c:scaling>
          <c:orientation val="minMax"/>
        </c:scaling>
        <c:axPos val="t"/>
        <c:majorGridlines/>
        <c:numFmt formatCode="General" sourceLinked="1"/>
        <c:tickLblPos val="high"/>
        <c:crossAx val="13353075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et emploi selon les types de communes (en m</a:t>
            </a:r>
            <a:r>
              <a:rPr lang="en-US" sz="1000" baseline="30000"/>
              <a:t>2</a:t>
            </a:r>
            <a:r>
              <a:rPr lang="en-US" sz="1000"/>
              <a:t>/habitant+emploi)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9563876651982379"/>
          <c:w val="0.57098373165909355"/>
          <c:h val="0.63232751743036564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et emploi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160.49446358430191</c:v>
                </c:pt>
                <c:pt idx="4" formatCode="#,##0">
                  <c:v>234.91724269371076</c:v>
                </c:pt>
                <c:pt idx="5">
                  <c:v>0</c:v>
                </c:pt>
                <c:pt idx="6" formatCode="#,##0">
                  <c:v>337.55894667792955</c:v>
                </c:pt>
                <c:pt idx="7" formatCode="#,##0">
                  <c:v>431.1794437744158</c:v>
                </c:pt>
                <c:pt idx="8">
                  <c:v>0</c:v>
                </c:pt>
              </c:numCache>
            </c:numRef>
          </c:val>
        </c:ser>
        <c:gapWidth val="70"/>
        <c:axId val="133556480"/>
        <c:axId val="133586944"/>
      </c:barChart>
      <c:catAx>
        <c:axId val="133556480"/>
        <c:scaling>
          <c:orientation val="maxMin"/>
        </c:scaling>
        <c:axPos val="l"/>
        <c:tickLblPos val="nextTo"/>
        <c:crossAx val="133586944"/>
        <c:crosses val="autoZero"/>
        <c:auto val="1"/>
        <c:lblAlgn val="ctr"/>
        <c:lblOffset val="100"/>
      </c:catAx>
      <c:valAx>
        <c:axId val="133586944"/>
        <c:scaling>
          <c:orientation val="minMax"/>
        </c:scaling>
        <c:axPos val="t"/>
        <c:majorGridlines/>
        <c:numFmt formatCode="General" sourceLinked="1"/>
        <c:tickLblPos val="high"/>
        <c:crossAx val="13355648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887.362750509649</c:v>
                </c:pt>
                <c:pt idx="1">
                  <c:v>222.68001784708304</c:v>
                </c:pt>
                <c:pt idx="2">
                  <c:v>101.4394431827118</c:v>
                </c:pt>
                <c:pt idx="3">
                  <c:v>380.13126960070952</c:v>
                </c:pt>
                <c:pt idx="4">
                  <c:v>348.33209941549103</c:v>
                </c:pt>
                <c:pt idx="5">
                  <c:v>5.59446646053485</c:v>
                </c:pt>
                <c:pt idx="6">
                  <c:v>31.305917781199998</c:v>
                </c:pt>
                <c:pt idx="7">
                  <c:v>0.64735065865033004</c:v>
                </c:pt>
                <c:pt idx="8">
                  <c:v>3.8713588958509599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86.248114547426994</c:v>
                </c:pt>
                <c:pt idx="1">
                  <c:v>24.955051388175036</c:v>
                </c:pt>
                <c:pt idx="2">
                  <c:v>13.645598332307895</c:v>
                </c:pt>
                <c:pt idx="3">
                  <c:v>27.913559111045192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106.726319996474</c:v>
                </c:pt>
                <c:pt idx="1">
                  <c:v>179.02836326009998</c:v>
                </c:pt>
                <c:pt idx="2">
                  <c:v>20.260781187679303</c:v>
                </c:pt>
                <c:pt idx="3">
                  <c:v>16.397243863248303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3629056"/>
        <c:axId val="133630592"/>
      </c:barChart>
      <c:catAx>
        <c:axId val="133629056"/>
        <c:scaling>
          <c:orientation val="maxMin"/>
        </c:scaling>
        <c:axPos val="l"/>
        <c:tickLblPos val="nextTo"/>
        <c:crossAx val="133630592"/>
        <c:crosses val="autoZero"/>
        <c:auto val="1"/>
        <c:lblAlgn val="ctr"/>
        <c:lblOffset val="100"/>
      </c:catAx>
      <c:valAx>
        <c:axId val="133630592"/>
        <c:scaling>
          <c:orientation val="minMax"/>
        </c:scaling>
        <c:axPos val="t"/>
        <c:majorGridlines/>
        <c:numFmt formatCode="#,##0" sourceLinked="1"/>
        <c:tickLblPos val="high"/>
        <c:crossAx val="13362905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0.82137573600751723</c:v>
                </c:pt>
                <c:pt idx="1">
                  <c:v>0.52191024795523278</c:v>
                </c:pt>
                <c:pt idx="2">
                  <c:v>0.74948336902524104</c:v>
                </c:pt>
                <c:pt idx="3">
                  <c:v>0.89560223682475926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7.9834440340171994E-2</c:v>
                </c:pt>
                <c:pt idx="1">
                  <c:v>5.848884504168643E-2</c:v>
                </c:pt>
                <c:pt idx="2">
                  <c:v>0.10082024003268911</c:v>
                </c:pt>
                <c:pt idx="3">
                  <c:v>6.5765297350706436E-2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9.8789823652310746E-2</c:v>
                </c:pt>
                <c:pt idx="1">
                  <c:v>0.41960090700308078</c:v>
                </c:pt>
                <c:pt idx="2">
                  <c:v>0.14969639094206985</c:v>
                </c:pt>
                <c:pt idx="3">
                  <c:v>3.8632465824534279E-2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3654400"/>
        <c:axId val="133655936"/>
      </c:barChart>
      <c:catAx>
        <c:axId val="133654400"/>
        <c:scaling>
          <c:orientation val="maxMin"/>
        </c:scaling>
        <c:axPos val="l"/>
        <c:tickLblPos val="nextTo"/>
        <c:crossAx val="133655936"/>
        <c:crosses val="autoZero"/>
        <c:auto val="1"/>
        <c:lblAlgn val="ctr"/>
        <c:lblOffset val="100"/>
      </c:catAx>
      <c:valAx>
        <c:axId val="133655936"/>
        <c:scaling>
          <c:orientation val="minMax"/>
        </c:scaling>
        <c:axPos val="t"/>
        <c:majorGridlines/>
        <c:numFmt formatCode="0%" sourceLinked="1"/>
        <c:tickLblPos val="high"/>
        <c:crossAx val="13365440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type de commune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696.60525043386701</c:v>
                </c:pt>
                <c:pt idx="4" formatCode="#,##0">
                  <c:v>591.681860731386</c:v>
                </c:pt>
                <c:pt idx="5">
                  <c:v>0</c:v>
                </c:pt>
                <c:pt idx="6" formatCode="#,##0">
                  <c:v>296.75202739675149</c:v>
                </c:pt>
                <c:pt idx="7" formatCode="#,##0">
                  <c:v>396.32553578987802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42.67445846174401</c:v>
                </c:pt>
                <c:pt idx="4" formatCode="#,##0">
                  <c:v>40.6723504764214</c:v>
                </c:pt>
                <c:pt idx="5">
                  <c:v>0</c:v>
                </c:pt>
                <c:pt idx="6" formatCode="#,##0">
                  <c:v>28.767730617458398</c:v>
                </c:pt>
                <c:pt idx="7" formatCode="#,##0">
                  <c:v>40.647783823327316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115.03232076362799</c:v>
                </c:pt>
                <c:pt idx="4" formatCode="#,##0">
                  <c:v>89.029657656039603</c:v>
                </c:pt>
                <c:pt idx="5">
                  <c:v>0</c:v>
                </c:pt>
                <c:pt idx="6" formatCode="#,##0">
                  <c:v>47.179075012892099</c:v>
                </c:pt>
                <c:pt idx="7" formatCode="#,##0">
                  <c:v>71.171654874943698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33774720"/>
        <c:axId val="133805568"/>
      </c:barChart>
      <c:catAx>
        <c:axId val="133774720"/>
        <c:scaling>
          <c:orientation val="maxMin"/>
        </c:scaling>
        <c:axPos val="l"/>
        <c:tickLblPos val="nextTo"/>
        <c:crossAx val="133805568"/>
        <c:crosses val="autoZero"/>
        <c:auto val="1"/>
        <c:lblAlgn val="ctr"/>
        <c:lblOffset val="100"/>
      </c:catAx>
      <c:valAx>
        <c:axId val="133805568"/>
        <c:scaling>
          <c:orientation val="minMax"/>
        </c:scaling>
        <c:axPos val="t"/>
        <c:majorGridlines/>
        <c:numFmt formatCode="General" sourceLinked="1"/>
        <c:tickLblPos val="high"/>
        <c:crossAx val="13377472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type de commune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0.81539908868159461</c:v>
                </c:pt>
                <c:pt idx="4" formatCode="0%">
                  <c:v>0.82020389735531951</c:v>
                </c:pt>
                <c:pt idx="5">
                  <c:v>0</c:v>
                </c:pt>
                <c:pt idx="6" formatCode="0%">
                  <c:v>0.79622472919085374</c:v>
                </c:pt>
                <c:pt idx="7" formatCode="0%">
                  <c:v>0.77994579438494693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4.9951840756316687E-2</c:v>
                </c:pt>
                <c:pt idx="4" formatCode="0%">
                  <c:v>5.6381009101962393E-2</c:v>
                </c:pt>
                <c:pt idx="5">
                  <c:v>0</c:v>
                </c:pt>
                <c:pt idx="6" formatCode="0%">
                  <c:v>7.7187605831238168E-2</c:v>
                </c:pt>
                <c:pt idx="7" formatCode="0%">
                  <c:v>7.9992494000893255E-2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0.13464907056208858</c:v>
                </c:pt>
                <c:pt idx="4" formatCode="0%">
                  <c:v>0.12341509354271817</c:v>
                </c:pt>
                <c:pt idx="5">
                  <c:v>0</c:v>
                </c:pt>
                <c:pt idx="6" formatCode="0%">
                  <c:v>0.1265876649779081</c:v>
                </c:pt>
                <c:pt idx="7" formatCode="0%">
                  <c:v>0.14006171161415976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33878912"/>
        <c:axId val="133880448"/>
      </c:barChart>
      <c:catAx>
        <c:axId val="133878912"/>
        <c:scaling>
          <c:orientation val="maxMin"/>
        </c:scaling>
        <c:axPos val="l"/>
        <c:tickLblPos val="nextTo"/>
        <c:crossAx val="133880448"/>
        <c:crosses val="autoZero"/>
        <c:auto val="1"/>
        <c:lblAlgn val="ctr"/>
        <c:lblOffset val="100"/>
      </c:catAx>
      <c:valAx>
        <c:axId val="133880448"/>
        <c:scaling>
          <c:orientation val="minMax"/>
        </c:scaling>
        <c:axPos val="t"/>
        <c:majorGridlines/>
        <c:numFmt formatCode="0%" sourceLinked="1"/>
        <c:tickLblPos val="high"/>
        <c:crossAx val="13387891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38825" y="33813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91175" y="28194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10225" y="29813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72175" y="36195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29275" y="34194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688975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19800" y="33242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19775" y="35052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391275" y="37338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429250" y="34290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00700" y="33242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48325" y="31242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355600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558800</xdr:colOff>
      <xdr:row>14</xdr:row>
      <xdr:rowOff>69850</xdr:rowOff>
    </xdr:from>
    <xdr:to>
      <xdr:col>7</xdr:col>
      <xdr:colOff>1066800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24525" y="31337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1"/>
  <sheetViews>
    <sheetView tabSelected="1" workbookViewId="0">
      <selection activeCell="A4" sqref="A4:B5"/>
    </sheetView>
  </sheetViews>
  <sheetFormatPr baseColWidth="10" defaultRowHeight="15"/>
  <cols>
    <col min="1" max="1" width="43.7109375" style="29" customWidth="1"/>
    <col min="2" max="2" width="57.7109375" style="29" customWidth="1"/>
  </cols>
  <sheetData>
    <row r="1" spans="1:2" ht="18.75">
      <c r="A1" s="47" t="s">
        <v>67</v>
      </c>
    </row>
    <row r="2" spans="1:2" ht="18.75">
      <c r="A2" s="47" t="s">
        <v>68</v>
      </c>
    </row>
    <row r="4" spans="1:2" ht="12.75">
      <c r="A4" s="62" t="s">
        <v>59</v>
      </c>
      <c r="B4" s="63"/>
    </row>
    <row r="5" spans="1:2" ht="12.75">
      <c r="A5" s="64"/>
      <c r="B5" s="65"/>
    </row>
    <row r="6" spans="1:2">
      <c r="A6" s="30" t="s">
        <v>51</v>
      </c>
      <c r="B6" s="38" t="s">
        <v>45</v>
      </c>
    </row>
    <row r="7" spans="1:2">
      <c r="A7" s="31"/>
      <c r="B7" s="39"/>
    </row>
    <row r="8" spans="1:2">
      <c r="A8" s="30" t="s">
        <v>52</v>
      </c>
      <c r="B8" s="38" t="s">
        <v>46</v>
      </c>
    </row>
    <row r="9" spans="1:2">
      <c r="A9" s="36" t="s">
        <v>53</v>
      </c>
      <c r="B9" s="40">
        <v>27</v>
      </c>
    </row>
    <row r="10" spans="1:2">
      <c r="A10" s="32"/>
      <c r="B10" s="39"/>
    </row>
    <row r="11" spans="1:2">
      <c r="A11" s="31" t="s">
        <v>54</v>
      </c>
      <c r="B11" s="38"/>
    </row>
    <row r="12" spans="1:2">
      <c r="A12" s="37" t="s">
        <v>55</v>
      </c>
      <c r="B12" s="40">
        <v>15</v>
      </c>
    </row>
    <row r="13" spans="1:2">
      <c r="A13" s="36" t="s">
        <v>56</v>
      </c>
      <c r="B13" s="40" t="s">
        <v>47</v>
      </c>
    </row>
    <row r="14" spans="1:2">
      <c r="A14" s="31"/>
      <c r="B14" s="39"/>
    </row>
    <row r="15" spans="1:2" ht="30">
      <c r="A15" s="33" t="s">
        <v>57</v>
      </c>
      <c r="B15" s="38" t="s">
        <v>48</v>
      </c>
    </row>
    <row r="16" spans="1:2">
      <c r="A16" s="32"/>
      <c r="B16" s="39"/>
    </row>
    <row r="17" spans="1:2" ht="30">
      <c r="A17" s="30" t="s">
        <v>58</v>
      </c>
      <c r="B17" s="41" t="s">
        <v>49</v>
      </c>
    </row>
    <row r="18" spans="1:2" ht="30">
      <c r="A18" s="34"/>
      <c r="B18" s="42" t="s">
        <v>50</v>
      </c>
    </row>
    <row r="19" spans="1:2">
      <c r="A19" s="35"/>
      <c r="B19" s="39"/>
    </row>
    <row r="21" spans="1:2" s="44" customFormat="1" ht="17.100000000000001" customHeight="1">
      <c r="A21" s="43" t="s">
        <v>60</v>
      </c>
      <c r="B21" s="43"/>
    </row>
    <row r="22" spans="1:2" s="50" customFormat="1" ht="15" customHeight="1">
      <c r="A22" s="45" t="s">
        <v>79</v>
      </c>
      <c r="B22" s="45"/>
    </row>
    <row r="23" spans="1:2">
      <c r="A23" s="45" t="s">
        <v>61</v>
      </c>
      <c r="B23" s="46"/>
    </row>
    <row r="24" spans="1:2">
      <c r="A24" s="45" t="s">
        <v>62</v>
      </c>
      <c r="B24" s="46"/>
    </row>
    <row r="25" spans="1:2">
      <c r="A25" s="45" t="s">
        <v>63</v>
      </c>
      <c r="B25" s="46"/>
    </row>
    <row r="26" spans="1:2">
      <c r="A26" s="45" t="s">
        <v>64</v>
      </c>
      <c r="B26" s="46"/>
    </row>
    <row r="27" spans="1:2">
      <c r="A27" s="45" t="s">
        <v>65</v>
      </c>
      <c r="B27" s="46"/>
    </row>
    <row r="28" spans="1:2">
      <c r="A28" s="45" t="s">
        <v>66</v>
      </c>
      <c r="B28" s="46"/>
    </row>
    <row r="32" spans="1:2">
      <c r="A32" s="52" t="s">
        <v>68</v>
      </c>
    </row>
    <row r="33" spans="1:1">
      <c r="A33" s="52" t="s">
        <v>80</v>
      </c>
    </row>
    <row r="34" spans="1:1">
      <c r="A34" s="52" t="s">
        <v>81</v>
      </c>
    </row>
    <row r="35" spans="1:1">
      <c r="A35" s="52"/>
    </row>
    <row r="36" spans="1:1">
      <c r="A36" s="52" t="s">
        <v>82</v>
      </c>
    </row>
    <row r="37" spans="1:1">
      <c r="A37" s="52" t="s">
        <v>67</v>
      </c>
    </row>
    <row r="38" spans="1:1">
      <c r="A38" s="52" t="s">
        <v>83</v>
      </c>
    </row>
    <row r="39" spans="1:1">
      <c r="A39" s="51" t="s">
        <v>84</v>
      </c>
    </row>
    <row r="40" spans="1:1">
      <c r="A40" s="52"/>
    </row>
    <row r="41" spans="1:1">
      <c r="A41" s="52" t="s">
        <v>85</v>
      </c>
    </row>
  </sheetData>
  <mergeCells count="1">
    <mergeCell ref="A4:B5"/>
  </mergeCells>
  <hyperlinks>
    <hyperlink ref="A39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61" customWidth="1"/>
    <col min="2" max="2" width="70.7109375" style="61" customWidth="1"/>
    <col min="3" max="16384" width="11.42578125" style="53"/>
  </cols>
  <sheetData>
    <row r="1" spans="1:2">
      <c r="A1" s="66" t="s">
        <v>86</v>
      </c>
      <c r="B1" s="68" t="s">
        <v>87</v>
      </c>
    </row>
    <row r="2" spans="1:2">
      <c r="A2" s="67"/>
      <c r="B2" s="69"/>
    </row>
    <row r="3" spans="1:2">
      <c r="A3" s="54" t="s">
        <v>18</v>
      </c>
      <c r="B3" s="55" t="s">
        <v>88</v>
      </c>
    </row>
    <row r="4" spans="1:2">
      <c r="A4" s="56" t="s">
        <v>25</v>
      </c>
      <c r="B4" s="57" t="s">
        <v>89</v>
      </c>
    </row>
    <row r="5" spans="1:2" ht="30">
      <c r="A5" s="56" t="s">
        <v>19</v>
      </c>
      <c r="B5" s="57" t="s">
        <v>90</v>
      </c>
    </row>
    <row r="6" spans="1:2" ht="45" customHeight="1">
      <c r="A6" s="56" t="s">
        <v>26</v>
      </c>
      <c r="B6" s="58" t="s">
        <v>91</v>
      </c>
    </row>
    <row r="7" spans="1:2">
      <c r="A7" s="56" t="s">
        <v>20</v>
      </c>
      <c r="B7" s="57" t="s">
        <v>92</v>
      </c>
    </row>
    <row r="8" spans="1:2" ht="30">
      <c r="A8" s="56" t="s">
        <v>21</v>
      </c>
      <c r="B8" s="57" t="s">
        <v>93</v>
      </c>
    </row>
    <row r="9" spans="1:2" ht="30">
      <c r="A9" s="56" t="s">
        <v>22</v>
      </c>
      <c r="B9" s="57" t="s">
        <v>94</v>
      </c>
    </row>
    <row r="10" spans="1:2" ht="17.25">
      <c r="A10" s="56" t="s">
        <v>95</v>
      </c>
      <c r="B10" s="57" t="s">
        <v>96</v>
      </c>
    </row>
    <row r="11" spans="1:2" ht="30">
      <c r="A11" s="56" t="s">
        <v>97</v>
      </c>
      <c r="B11" s="57" t="s">
        <v>98</v>
      </c>
    </row>
    <row r="12" spans="1:2" ht="17.25">
      <c r="A12" s="56" t="s">
        <v>99</v>
      </c>
      <c r="B12" s="57" t="s">
        <v>100</v>
      </c>
    </row>
    <row r="13" spans="1:2" ht="30">
      <c r="A13" s="56" t="s">
        <v>101</v>
      </c>
      <c r="B13" s="57" t="s">
        <v>102</v>
      </c>
    </row>
    <row r="14" spans="1:2" ht="15" customHeight="1">
      <c r="A14" s="56" t="s">
        <v>75</v>
      </c>
      <c r="B14" s="57" t="s">
        <v>103</v>
      </c>
    </row>
    <row r="15" spans="1:2" ht="15" customHeight="1">
      <c r="A15" s="56" t="s">
        <v>76</v>
      </c>
      <c r="B15" s="57" t="s">
        <v>104</v>
      </c>
    </row>
    <row r="16" spans="1:2">
      <c r="A16" s="56" t="s">
        <v>105</v>
      </c>
      <c r="B16" s="57" t="s">
        <v>106</v>
      </c>
    </row>
    <row r="17" spans="1:2" ht="30">
      <c r="A17" s="56" t="s">
        <v>77</v>
      </c>
      <c r="B17" s="57" t="s">
        <v>107</v>
      </c>
    </row>
    <row r="18" spans="1:2">
      <c r="A18" s="56" t="s">
        <v>28</v>
      </c>
      <c r="B18" s="57" t="s">
        <v>108</v>
      </c>
    </row>
    <row r="19" spans="1:2">
      <c r="A19" s="56" t="s">
        <v>29</v>
      </c>
      <c r="B19" s="57" t="s">
        <v>109</v>
      </c>
    </row>
    <row r="20" spans="1:2" ht="30">
      <c r="A20" s="56" t="s">
        <v>78</v>
      </c>
      <c r="B20" s="57" t="s">
        <v>110</v>
      </c>
    </row>
    <row r="21" spans="1:2">
      <c r="A21" s="56" t="s">
        <v>30</v>
      </c>
      <c r="B21" s="57" t="s">
        <v>109</v>
      </c>
    </row>
    <row r="22" spans="1:2" ht="17.25">
      <c r="A22" s="56" t="s">
        <v>111</v>
      </c>
      <c r="B22" s="57" t="s">
        <v>112</v>
      </c>
    </row>
    <row r="23" spans="1:2" ht="45">
      <c r="A23" s="56" t="s">
        <v>131</v>
      </c>
      <c r="B23" s="57" t="s">
        <v>113</v>
      </c>
    </row>
    <row r="24" spans="1:2" ht="30">
      <c r="A24" s="56" t="s">
        <v>31</v>
      </c>
      <c r="B24" s="57" t="s">
        <v>114</v>
      </c>
    </row>
    <row r="25" spans="1:2" ht="30">
      <c r="A25" s="56" t="s">
        <v>32</v>
      </c>
      <c r="B25" s="57" t="s">
        <v>115</v>
      </c>
    </row>
    <row r="26" spans="1:2" ht="30">
      <c r="A26" s="56" t="s">
        <v>138</v>
      </c>
      <c r="B26" s="57" t="s">
        <v>116</v>
      </c>
    </row>
    <row r="27" spans="1:2" ht="30">
      <c r="A27" s="56" t="s">
        <v>134</v>
      </c>
      <c r="B27" s="57" t="s">
        <v>117</v>
      </c>
    </row>
    <row r="28" spans="1:2" ht="30">
      <c r="A28" s="56" t="s">
        <v>33</v>
      </c>
      <c r="B28" s="57" t="s">
        <v>118</v>
      </c>
    </row>
    <row r="29" spans="1:2" ht="30">
      <c r="A29" s="56" t="s">
        <v>34</v>
      </c>
      <c r="B29" s="57" t="s">
        <v>119</v>
      </c>
    </row>
    <row r="30" spans="1:2" ht="30">
      <c r="A30" s="56" t="s">
        <v>35</v>
      </c>
      <c r="B30" s="57" t="s">
        <v>120</v>
      </c>
    </row>
    <row r="31" spans="1:2" ht="30">
      <c r="A31" s="56" t="s">
        <v>139</v>
      </c>
      <c r="B31" s="57" t="s">
        <v>121</v>
      </c>
    </row>
    <row r="32" spans="1:2" ht="30">
      <c r="A32" s="56" t="s">
        <v>135</v>
      </c>
      <c r="B32" s="57" t="s">
        <v>122</v>
      </c>
    </row>
    <row r="33" spans="1:2" ht="30">
      <c r="A33" s="56" t="s">
        <v>36</v>
      </c>
      <c r="B33" s="57" t="s">
        <v>123</v>
      </c>
    </row>
    <row r="34" spans="1:2">
      <c r="A34" s="56" t="s">
        <v>37</v>
      </c>
      <c r="B34" s="57" t="s">
        <v>124</v>
      </c>
    </row>
    <row r="35" spans="1:2">
      <c r="A35" s="56" t="s">
        <v>38</v>
      </c>
      <c r="B35" s="57" t="s">
        <v>125</v>
      </c>
    </row>
    <row r="36" spans="1:2">
      <c r="A36" s="56" t="s">
        <v>39</v>
      </c>
      <c r="B36" s="57" t="s">
        <v>126</v>
      </c>
    </row>
    <row r="37" spans="1:2" ht="30">
      <c r="A37" s="56" t="s">
        <v>40</v>
      </c>
      <c r="B37" s="57" t="s">
        <v>127</v>
      </c>
    </row>
    <row r="38" spans="1:2">
      <c r="A38" s="56" t="s">
        <v>128</v>
      </c>
      <c r="B38" s="57" t="s">
        <v>132</v>
      </c>
    </row>
    <row r="39" spans="1:2">
      <c r="A39" s="59" t="s">
        <v>129</v>
      </c>
      <c r="B39" s="60" t="s">
        <v>130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49" t="s">
        <v>69</v>
      </c>
      <c r="I1" s="71" t="s">
        <v>133</v>
      </c>
    </row>
    <row r="3" spans="1:9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11</v>
      </c>
      <c r="B4" s="5" t="s">
        <v>0</v>
      </c>
      <c r="C4" s="6">
        <v>1080.33718505355</v>
      </c>
      <c r="D4" s="7">
        <f t="shared" ref="D4:D12" si="0">C4/$C$13</f>
        <v>0.43978006233646855</v>
      </c>
      <c r="E4" s="6">
        <v>50732</v>
      </c>
      <c r="F4" s="6">
        <v>3872</v>
      </c>
      <c r="G4" s="6">
        <f>(C4*10000)/E4</f>
        <v>212.94985118929867</v>
      </c>
      <c r="H4" s="6">
        <f>(C4*10000)/F4</f>
        <v>2790.1270275143338</v>
      </c>
      <c r="I4" s="6">
        <f>(C4*10000)/(E4+F4)</f>
        <v>197.84945884066187</v>
      </c>
    </row>
    <row r="5" spans="1:9" ht="15" customHeight="1">
      <c r="A5" s="8">
        <v>12</v>
      </c>
      <c r="B5" s="8" t="s">
        <v>1</v>
      </c>
      <c r="C5" s="9">
        <v>426.66343249535805</v>
      </c>
      <c r="D5" s="10">
        <f t="shared" si="0"/>
        <v>0.17368472874531241</v>
      </c>
      <c r="E5" s="9">
        <v>532</v>
      </c>
      <c r="F5" s="9">
        <v>10924</v>
      </c>
      <c r="G5" s="9">
        <f t="shared" ref="G5:G11" si="1">(C5*10000)/E5</f>
        <v>8019.9893326195115</v>
      </c>
      <c r="H5" s="9">
        <f t="shared" ref="H5:H11" si="2">(C5*10000)/F5</f>
        <v>390.57436149337059</v>
      </c>
      <c r="I5" s="9">
        <f t="shared" ref="I5:I11" si="3">(C5*10000)/(E5+F5)</f>
        <v>372.4366554603335</v>
      </c>
    </row>
    <row r="6" spans="1:9" ht="15" customHeight="1">
      <c r="A6" s="8">
        <v>13</v>
      </c>
      <c r="B6" s="8" t="s">
        <v>2</v>
      </c>
      <c r="C6" s="9">
        <v>135.345822702699</v>
      </c>
      <c r="D6" s="10">
        <f t="shared" si="0"/>
        <v>5.5096126624784456E-2</v>
      </c>
      <c r="E6" s="9">
        <v>4383</v>
      </c>
      <c r="F6" s="9">
        <v>2734</v>
      </c>
      <c r="G6" s="9">
        <f t="shared" si="1"/>
        <v>308.79722268468856</v>
      </c>
      <c r="H6" s="9">
        <f t="shared" si="2"/>
        <v>495.04690088770661</v>
      </c>
      <c r="I6" s="9">
        <f t="shared" si="3"/>
        <v>190.17257651074749</v>
      </c>
    </row>
    <row r="7" spans="1:9" ht="15" customHeight="1">
      <c r="A7" s="8">
        <v>14</v>
      </c>
      <c r="B7" s="8" t="s">
        <v>3</v>
      </c>
      <c r="C7" s="9">
        <v>424.44207257500301</v>
      </c>
      <c r="D7" s="10">
        <f t="shared" si="0"/>
        <v>0.17278046494900787</v>
      </c>
      <c r="E7" s="9">
        <v>17420</v>
      </c>
      <c r="F7" s="9">
        <v>10050</v>
      </c>
      <c r="G7" s="9">
        <f t="shared" si="1"/>
        <v>243.65216565729219</v>
      </c>
      <c r="H7" s="9">
        <f t="shared" si="2"/>
        <v>422.33042047263979</v>
      </c>
      <c r="I7" s="9">
        <f t="shared" si="3"/>
        <v>154.51112944120968</v>
      </c>
    </row>
    <row r="8" spans="1:9" ht="15" customHeight="1">
      <c r="A8" s="8">
        <v>15</v>
      </c>
      <c r="B8" s="8" t="s">
        <v>4</v>
      </c>
      <c r="C8" s="9">
        <v>348.33209941549103</v>
      </c>
      <c r="D8" s="10">
        <f t="shared" si="0"/>
        <v>0.1417978706223505</v>
      </c>
      <c r="E8" s="9">
        <v>1357</v>
      </c>
      <c r="F8" s="9">
        <v>4735</v>
      </c>
      <c r="G8" s="14" t="s">
        <v>44</v>
      </c>
      <c r="H8" s="14" t="s">
        <v>44</v>
      </c>
      <c r="I8" s="14" t="s">
        <v>44</v>
      </c>
    </row>
    <row r="9" spans="1:9" ht="15" customHeight="1">
      <c r="A9" s="8">
        <v>16</v>
      </c>
      <c r="B9" s="8" t="s">
        <v>5</v>
      </c>
      <c r="C9" s="9">
        <v>5.59446646053485</v>
      </c>
      <c r="D9" s="10">
        <f t="shared" si="0"/>
        <v>2.2773767697641042E-3</v>
      </c>
      <c r="E9" s="9">
        <v>2</v>
      </c>
      <c r="F9" s="9">
        <v>0</v>
      </c>
      <c r="G9" s="14" t="s">
        <v>44</v>
      </c>
      <c r="H9" s="14" t="s">
        <v>44</v>
      </c>
      <c r="I9" s="14" t="s">
        <v>44</v>
      </c>
    </row>
    <row r="10" spans="1:9" ht="15" customHeight="1">
      <c r="A10" s="8">
        <v>17</v>
      </c>
      <c r="B10" s="8" t="s">
        <v>6</v>
      </c>
      <c r="C10" s="9">
        <v>31.305917781199998</v>
      </c>
      <c r="D10" s="10">
        <f t="shared" si="0"/>
        <v>1.2743908720159491E-2</v>
      </c>
      <c r="E10" s="9">
        <v>10</v>
      </c>
      <c r="F10" s="9">
        <v>3</v>
      </c>
      <c r="G10" s="14" t="s">
        <v>44</v>
      </c>
      <c r="H10" s="14" t="s">
        <v>44</v>
      </c>
      <c r="I10" s="14" t="s">
        <v>44</v>
      </c>
    </row>
    <row r="11" spans="1:9" ht="15" customHeight="1">
      <c r="A11" s="8">
        <v>18</v>
      </c>
      <c r="B11" s="8" t="s">
        <v>7</v>
      </c>
      <c r="C11" s="9">
        <v>0.64735065865033004</v>
      </c>
      <c r="D11" s="10">
        <f t="shared" si="0"/>
        <v>2.6352134958742955E-4</v>
      </c>
      <c r="E11" s="9">
        <v>6</v>
      </c>
      <c r="F11" s="9">
        <v>4</v>
      </c>
      <c r="G11" s="14" t="s">
        <v>44</v>
      </c>
      <c r="H11" s="14" t="s">
        <v>44</v>
      </c>
      <c r="I11" s="14" t="s">
        <v>44</v>
      </c>
    </row>
    <row r="12" spans="1:9" ht="15" customHeight="1">
      <c r="A12" s="8">
        <v>19</v>
      </c>
      <c r="B12" s="8" t="s">
        <v>8</v>
      </c>
      <c r="C12" s="9">
        <v>3.8713588958509599</v>
      </c>
      <c r="D12" s="10">
        <f t="shared" si="0"/>
        <v>1.5759398825652619E-3</v>
      </c>
      <c r="E12" s="9">
        <v>0</v>
      </c>
      <c r="F12" s="9">
        <v>0</v>
      </c>
      <c r="G12" s="14" t="s">
        <v>44</v>
      </c>
      <c r="H12" s="14" t="s">
        <v>44</v>
      </c>
      <c r="I12" s="14" t="s">
        <v>44</v>
      </c>
    </row>
    <row r="13" spans="1:9" ht="15" customHeight="1">
      <c r="A13" s="70"/>
      <c r="B13" s="70"/>
      <c r="C13" s="11">
        <f>SUM(C4:C12)</f>
        <v>2456.539706038337</v>
      </c>
      <c r="D13" s="12"/>
      <c r="E13" s="11">
        <f>SUM(E4:E12)</f>
        <v>74442</v>
      </c>
      <c r="F13" s="11">
        <f>SUM(F4:F12)</f>
        <v>32322</v>
      </c>
      <c r="G13" s="11">
        <f>(C13*10000)/E13</f>
        <v>329.99378120393555</v>
      </c>
      <c r="H13" s="11">
        <f>(C13*10000)/F13</f>
        <v>760.0209473542285</v>
      </c>
      <c r="I13" s="11">
        <f>(C13*10000)/(E13+F13)</f>
        <v>230.09063973233836</v>
      </c>
    </row>
    <row r="14" spans="1:9" ht="15" customHeight="1">
      <c r="A14" s="48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49" t="s">
        <v>70</v>
      </c>
      <c r="I1" s="71" t="s">
        <v>133</v>
      </c>
    </row>
    <row r="3" spans="1:9" ht="50.1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13" t="s">
        <v>44</v>
      </c>
      <c r="D4" s="13" t="s">
        <v>44</v>
      </c>
      <c r="E4" s="13" t="s">
        <v>44</v>
      </c>
      <c r="F4" s="13" t="s">
        <v>44</v>
      </c>
      <c r="G4" s="13" t="s">
        <v>44</v>
      </c>
      <c r="H4" s="13" t="s">
        <v>44</v>
      </c>
      <c r="I4" s="13" t="s">
        <v>44</v>
      </c>
    </row>
    <row r="5" spans="1:9" ht="15" customHeight="1">
      <c r="A5" s="8">
        <v>2</v>
      </c>
      <c r="B5" s="8" t="s">
        <v>10</v>
      </c>
      <c r="C5" s="14" t="s">
        <v>44</v>
      </c>
      <c r="D5" s="14" t="s">
        <v>44</v>
      </c>
      <c r="E5" s="14" t="s">
        <v>44</v>
      </c>
      <c r="F5" s="14" t="s">
        <v>44</v>
      </c>
      <c r="G5" s="14" t="s">
        <v>44</v>
      </c>
      <c r="H5" s="14" t="s">
        <v>44</v>
      </c>
      <c r="I5" s="14" t="s">
        <v>44</v>
      </c>
    </row>
    <row r="6" spans="1:9" ht="15" customHeight="1">
      <c r="A6" s="8">
        <v>3</v>
      </c>
      <c r="B6" s="8" t="s">
        <v>11</v>
      </c>
      <c r="C6" s="14" t="s">
        <v>44</v>
      </c>
      <c r="D6" s="14" t="s">
        <v>44</v>
      </c>
      <c r="E6" s="14" t="s">
        <v>44</v>
      </c>
      <c r="F6" s="14" t="s">
        <v>44</v>
      </c>
      <c r="G6" s="14" t="s">
        <v>44</v>
      </c>
      <c r="H6" s="14" t="s">
        <v>44</v>
      </c>
      <c r="I6" s="14" t="s">
        <v>44</v>
      </c>
    </row>
    <row r="7" spans="1:9" ht="15" customHeight="1">
      <c r="A7" s="8">
        <v>4</v>
      </c>
      <c r="B7" s="8" t="s">
        <v>12</v>
      </c>
      <c r="C7" s="9">
        <v>854.31202965923899</v>
      </c>
      <c r="D7" s="10">
        <f>C7/$C$13</f>
        <v>0.34777049504198265</v>
      </c>
      <c r="E7" s="9">
        <v>34695</v>
      </c>
      <c r="F7" s="9">
        <v>18535</v>
      </c>
      <c r="G7" s="9">
        <f t="shared" ref="G7:G11" si="0">(C7*10000)/E7</f>
        <v>246.23491271342817</v>
      </c>
      <c r="H7" s="9">
        <f t="shared" ref="H7:H11" si="1">(C7*10000)/F7</f>
        <v>460.91827874790346</v>
      </c>
      <c r="I7" s="9">
        <f t="shared" ref="I7:I11" si="2">(C7*10000)/(E7+F7)</f>
        <v>160.49446358430191</v>
      </c>
    </row>
    <row r="8" spans="1:9" ht="15" customHeight="1">
      <c r="A8" s="8">
        <v>5</v>
      </c>
      <c r="B8" s="8" t="s">
        <v>13</v>
      </c>
      <c r="C8" s="9">
        <v>721.38386886384706</v>
      </c>
      <c r="D8" s="10">
        <f>C8/$C$13</f>
        <v>0.29365854217240528</v>
      </c>
      <c r="E8" s="9">
        <v>22483</v>
      </c>
      <c r="F8" s="9">
        <v>8225</v>
      </c>
      <c r="G8" s="9">
        <f t="shared" si="0"/>
        <v>320.85747847878264</v>
      </c>
      <c r="H8" s="9">
        <f t="shared" si="1"/>
        <v>877.06245454571069</v>
      </c>
      <c r="I8" s="9">
        <f t="shared" si="2"/>
        <v>234.91724269371076</v>
      </c>
    </row>
    <row r="9" spans="1:9" ht="15" customHeight="1">
      <c r="A9" s="8">
        <v>6</v>
      </c>
      <c r="B9" s="8" t="s">
        <v>14</v>
      </c>
      <c r="C9" s="14" t="s">
        <v>44</v>
      </c>
      <c r="D9" s="14" t="s">
        <v>44</v>
      </c>
      <c r="E9" s="14" t="s">
        <v>44</v>
      </c>
      <c r="F9" s="14" t="s">
        <v>44</v>
      </c>
      <c r="G9" s="14" t="s">
        <v>44</v>
      </c>
      <c r="H9" s="14" t="s">
        <v>44</v>
      </c>
      <c r="I9" s="14" t="s">
        <v>44</v>
      </c>
    </row>
    <row r="10" spans="1:9" ht="15" customHeight="1">
      <c r="A10" s="8">
        <v>7</v>
      </c>
      <c r="B10" s="8" t="s">
        <v>15</v>
      </c>
      <c r="C10" s="9">
        <v>372.69883302710201</v>
      </c>
      <c r="D10" s="10">
        <f>C10/$C$13</f>
        <v>0.15171699936743691</v>
      </c>
      <c r="E10" s="9">
        <v>8235</v>
      </c>
      <c r="F10" s="9">
        <v>2806</v>
      </c>
      <c r="G10" s="9">
        <f t="shared" si="0"/>
        <v>452.57903221263143</v>
      </c>
      <c r="H10" s="9">
        <f t="shared" si="1"/>
        <v>1328.2210727979402</v>
      </c>
      <c r="I10" s="9">
        <f t="shared" si="2"/>
        <v>337.55894667792955</v>
      </c>
    </row>
    <row r="11" spans="1:9" ht="15" customHeight="1">
      <c r="A11" s="8">
        <v>8</v>
      </c>
      <c r="B11" s="8" t="s">
        <v>16</v>
      </c>
      <c r="C11" s="9">
        <v>508.14497448814905</v>
      </c>
      <c r="D11" s="10">
        <f>C11/$C$13</f>
        <v>0.20685396341817522</v>
      </c>
      <c r="E11" s="9">
        <v>9029</v>
      </c>
      <c r="F11" s="9">
        <v>2756</v>
      </c>
      <c r="G11" s="9">
        <f t="shared" si="0"/>
        <v>562.79208604291614</v>
      </c>
      <c r="H11" s="9">
        <f t="shared" si="1"/>
        <v>1843.7771207842852</v>
      </c>
      <c r="I11" s="9">
        <f t="shared" si="2"/>
        <v>431.1794437744158</v>
      </c>
    </row>
    <row r="12" spans="1:9" ht="15" customHeight="1">
      <c r="A12" s="8">
        <v>9</v>
      </c>
      <c r="B12" s="8" t="s">
        <v>17</v>
      </c>
      <c r="C12" s="14" t="s">
        <v>44</v>
      </c>
      <c r="D12" s="14" t="s">
        <v>44</v>
      </c>
      <c r="E12" s="14" t="s">
        <v>44</v>
      </c>
      <c r="F12" s="14" t="s">
        <v>44</v>
      </c>
      <c r="G12" s="14" t="s">
        <v>44</v>
      </c>
      <c r="H12" s="14" t="s">
        <v>44</v>
      </c>
      <c r="I12" s="14" t="s">
        <v>44</v>
      </c>
    </row>
    <row r="13" spans="1:9" ht="15" customHeight="1">
      <c r="A13" s="70"/>
      <c r="B13" s="70"/>
      <c r="C13" s="11">
        <f>SUM(C4:C12)</f>
        <v>2456.539706038337</v>
      </c>
      <c r="D13" s="12"/>
      <c r="E13" s="11">
        <f>SUM(E4:E12)</f>
        <v>74442</v>
      </c>
      <c r="F13" s="11">
        <f>SUM(F4:F12)</f>
        <v>32322</v>
      </c>
      <c r="G13" s="11">
        <f>(C13*10000)/E13</f>
        <v>329.99378120393555</v>
      </c>
      <c r="H13" s="11">
        <f>(C13*10000)/F13</f>
        <v>760.0209473542285</v>
      </c>
      <c r="I13" s="11">
        <f>(C13*10000)/(E13+F13)</f>
        <v>230.09063973233836</v>
      </c>
    </row>
    <row r="14" spans="1:9" ht="15" customHeight="1">
      <c r="A14" s="48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5.7109375" style="1" customWidth="1"/>
    <col min="5" max="10" width="17.7109375" style="1" customWidth="1"/>
    <col min="11" max="16384" width="11.42578125" style="1"/>
  </cols>
  <sheetData>
    <row r="1" spans="1:10" ht="18.75">
      <c r="A1" s="49" t="s">
        <v>71</v>
      </c>
      <c r="J1" s="71" t="s">
        <v>133</v>
      </c>
    </row>
    <row r="3" spans="1:10" ht="50.1" customHeight="1">
      <c r="A3" s="2" t="s">
        <v>18</v>
      </c>
      <c r="B3" s="2" t="s">
        <v>19</v>
      </c>
      <c r="C3" s="2" t="s">
        <v>75</v>
      </c>
      <c r="D3" s="2" t="s">
        <v>76</v>
      </c>
      <c r="E3" s="2" t="s">
        <v>27</v>
      </c>
      <c r="F3" s="2" t="s">
        <v>77</v>
      </c>
      <c r="G3" s="2" t="s">
        <v>28</v>
      </c>
      <c r="H3" s="2" t="s">
        <v>29</v>
      </c>
      <c r="I3" s="2" t="s">
        <v>78</v>
      </c>
      <c r="J3" s="2" t="s">
        <v>30</v>
      </c>
    </row>
    <row r="4" spans="1:10" ht="15" customHeight="1">
      <c r="A4" s="5">
        <v>11</v>
      </c>
      <c r="B4" s="5" t="s">
        <v>0</v>
      </c>
      <c r="C4" s="15">
        <v>106.726319996474</v>
      </c>
      <c r="D4" s="15">
        <v>192.974434543901</v>
      </c>
      <c r="E4" s="15">
        <v>887.362750509649</v>
      </c>
      <c r="F4" s="15">
        <v>86.248114547426994</v>
      </c>
      <c r="G4" s="15">
        <v>106.726319996474</v>
      </c>
      <c r="H4" s="16">
        <f>E4/SUM($E4:$G4)</f>
        <v>0.82137573600751723</v>
      </c>
      <c r="I4" s="16">
        <f t="shared" ref="I4:J4" si="0">F4/SUM($E4:$G4)</f>
        <v>7.9834440340171994E-2</v>
      </c>
      <c r="J4" s="16">
        <f t="shared" si="0"/>
        <v>9.8789823652310746E-2</v>
      </c>
    </row>
    <row r="5" spans="1:10" ht="15" customHeight="1">
      <c r="A5" s="8">
        <v>12</v>
      </c>
      <c r="B5" s="8" t="s">
        <v>1</v>
      </c>
      <c r="C5" s="17">
        <v>179.02836326009998</v>
      </c>
      <c r="D5" s="17">
        <v>203.98341464827502</v>
      </c>
      <c r="E5" s="17">
        <v>222.68001784708304</v>
      </c>
      <c r="F5" s="17">
        <v>24.955051388175036</v>
      </c>
      <c r="G5" s="17">
        <v>179.02836326009998</v>
      </c>
      <c r="H5" s="18">
        <f t="shared" ref="H5:H13" si="1">E5/SUM($E5:$G5)</f>
        <v>0.52191024795523278</v>
      </c>
      <c r="I5" s="18">
        <f t="shared" ref="I5:I13" si="2">F5/SUM($E5:$G5)</f>
        <v>5.848884504168643E-2</v>
      </c>
      <c r="J5" s="18">
        <f t="shared" ref="J5:J13" si="3">G5/SUM($E5:$G5)</f>
        <v>0.41960090700308078</v>
      </c>
    </row>
    <row r="6" spans="1:10" ht="15" customHeight="1">
      <c r="A6" s="8">
        <v>13</v>
      </c>
      <c r="B6" s="8" t="s">
        <v>2</v>
      </c>
      <c r="C6" s="17">
        <v>20.260781187679303</v>
      </c>
      <c r="D6" s="17">
        <v>33.906379519987198</v>
      </c>
      <c r="E6" s="17">
        <v>101.4394431827118</v>
      </c>
      <c r="F6" s="17">
        <v>13.645598332307895</v>
      </c>
      <c r="G6" s="17">
        <v>20.260781187679303</v>
      </c>
      <c r="H6" s="18">
        <f t="shared" si="1"/>
        <v>0.74948336902524104</v>
      </c>
      <c r="I6" s="18">
        <f t="shared" si="2"/>
        <v>0.10082024003268911</v>
      </c>
      <c r="J6" s="18">
        <f t="shared" si="3"/>
        <v>0.14969639094206985</v>
      </c>
    </row>
    <row r="7" spans="1:10" ht="15" customHeight="1">
      <c r="A7" s="8">
        <v>14</v>
      </c>
      <c r="B7" s="8" t="s">
        <v>3</v>
      </c>
      <c r="C7" s="17">
        <v>16.397243863248303</v>
      </c>
      <c r="D7" s="17">
        <v>44.310802974293495</v>
      </c>
      <c r="E7" s="17">
        <v>380.13126960070952</v>
      </c>
      <c r="F7" s="17">
        <v>27.913559111045192</v>
      </c>
      <c r="G7" s="17">
        <v>16.397243863248303</v>
      </c>
      <c r="H7" s="18">
        <f t="shared" si="1"/>
        <v>0.89560223682475926</v>
      </c>
      <c r="I7" s="18">
        <f t="shared" si="2"/>
        <v>6.5765297350706436E-2</v>
      </c>
      <c r="J7" s="18">
        <f t="shared" si="3"/>
        <v>3.8632465824534279E-2</v>
      </c>
    </row>
    <row r="8" spans="1:10" ht="15" customHeight="1">
      <c r="A8" s="8">
        <v>15</v>
      </c>
      <c r="B8" s="8" t="s">
        <v>4</v>
      </c>
      <c r="C8" s="14" t="s">
        <v>44</v>
      </c>
      <c r="D8" s="14" t="s">
        <v>44</v>
      </c>
      <c r="E8" s="17">
        <v>348.33209941549103</v>
      </c>
      <c r="F8" s="14" t="s">
        <v>44</v>
      </c>
      <c r="G8" s="14" t="s">
        <v>44</v>
      </c>
      <c r="H8" s="14" t="s">
        <v>44</v>
      </c>
      <c r="I8" s="14" t="s">
        <v>44</v>
      </c>
      <c r="J8" s="14" t="s">
        <v>44</v>
      </c>
    </row>
    <row r="9" spans="1:10" ht="15" customHeight="1">
      <c r="A9" s="8">
        <v>16</v>
      </c>
      <c r="B9" s="8" t="s">
        <v>5</v>
      </c>
      <c r="C9" s="14" t="s">
        <v>44</v>
      </c>
      <c r="D9" s="14" t="s">
        <v>44</v>
      </c>
      <c r="E9" s="17">
        <v>5.59446646053485</v>
      </c>
      <c r="F9" s="14" t="s">
        <v>44</v>
      </c>
      <c r="G9" s="14" t="s">
        <v>44</v>
      </c>
      <c r="H9" s="14" t="s">
        <v>44</v>
      </c>
      <c r="I9" s="14" t="s">
        <v>44</v>
      </c>
      <c r="J9" s="14" t="s">
        <v>44</v>
      </c>
    </row>
    <row r="10" spans="1:10" ht="15" customHeight="1">
      <c r="A10" s="8">
        <v>17</v>
      </c>
      <c r="B10" s="8" t="s">
        <v>6</v>
      </c>
      <c r="C10" s="14" t="s">
        <v>44</v>
      </c>
      <c r="D10" s="14" t="s">
        <v>44</v>
      </c>
      <c r="E10" s="17">
        <v>31.305917781199998</v>
      </c>
      <c r="F10" s="14" t="s">
        <v>44</v>
      </c>
      <c r="G10" s="14" t="s">
        <v>44</v>
      </c>
      <c r="H10" s="14" t="s">
        <v>44</v>
      </c>
      <c r="I10" s="14" t="s">
        <v>44</v>
      </c>
      <c r="J10" s="14" t="s">
        <v>44</v>
      </c>
    </row>
    <row r="11" spans="1:10" ht="15" customHeight="1">
      <c r="A11" s="8">
        <v>18</v>
      </c>
      <c r="B11" s="8" t="s">
        <v>7</v>
      </c>
      <c r="C11" s="14" t="s">
        <v>44</v>
      </c>
      <c r="D11" s="14" t="s">
        <v>44</v>
      </c>
      <c r="E11" s="17">
        <v>0.64735065865033004</v>
      </c>
      <c r="F11" s="14" t="s">
        <v>44</v>
      </c>
      <c r="G11" s="14" t="s">
        <v>44</v>
      </c>
      <c r="H11" s="14" t="s">
        <v>44</v>
      </c>
      <c r="I11" s="14" t="s">
        <v>44</v>
      </c>
      <c r="J11" s="14" t="s">
        <v>44</v>
      </c>
    </row>
    <row r="12" spans="1:10" ht="15" customHeight="1">
      <c r="A12" s="8">
        <v>19</v>
      </c>
      <c r="B12" s="8" t="s">
        <v>8</v>
      </c>
      <c r="C12" s="14" t="s">
        <v>44</v>
      </c>
      <c r="D12" s="14" t="s">
        <v>44</v>
      </c>
      <c r="E12" s="17">
        <v>3.8713588958509599</v>
      </c>
      <c r="F12" s="14" t="s">
        <v>44</v>
      </c>
      <c r="G12" s="14" t="s">
        <v>44</v>
      </c>
      <c r="H12" s="14" t="s">
        <v>44</v>
      </c>
      <c r="I12" s="14" t="s">
        <v>44</v>
      </c>
      <c r="J12" s="14" t="s">
        <v>44</v>
      </c>
    </row>
    <row r="13" spans="1:10" ht="15" customHeight="1">
      <c r="A13" s="70"/>
      <c r="B13" s="70"/>
      <c r="C13" s="11">
        <f>SUM(C4:C12)</f>
        <v>322.41270830750159</v>
      </c>
      <c r="D13" s="11">
        <f t="shared" ref="D13:G13" si="4">SUM(D4:D12)</f>
        <v>475.17503168645669</v>
      </c>
      <c r="E13" s="11">
        <f t="shared" si="4"/>
        <v>1981.3646743518807</v>
      </c>
      <c r="F13" s="11">
        <f t="shared" si="4"/>
        <v>152.76232337895513</v>
      </c>
      <c r="G13" s="11">
        <f t="shared" si="4"/>
        <v>322.41270830750159</v>
      </c>
      <c r="H13" s="19">
        <f t="shared" si="1"/>
        <v>0.80656733106391687</v>
      </c>
      <c r="I13" s="19">
        <f t="shared" si="2"/>
        <v>6.2185977700036851E-2</v>
      </c>
      <c r="J13" s="19">
        <f t="shared" si="3"/>
        <v>0.13124669123604629</v>
      </c>
    </row>
    <row r="14" spans="1:10" ht="15" customHeight="1">
      <c r="A14" s="48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49" t="s">
        <v>72</v>
      </c>
      <c r="J1" s="71" t="s">
        <v>133</v>
      </c>
    </row>
    <row r="3" spans="1:10" ht="50.1" customHeight="1">
      <c r="A3" s="2" t="s">
        <v>25</v>
      </c>
      <c r="B3" s="2" t="s">
        <v>26</v>
      </c>
      <c r="C3" s="2" t="s">
        <v>75</v>
      </c>
      <c r="D3" s="2" t="s">
        <v>76</v>
      </c>
      <c r="E3" s="2" t="s">
        <v>27</v>
      </c>
      <c r="F3" s="2" t="s">
        <v>77</v>
      </c>
      <c r="G3" s="2" t="s">
        <v>28</v>
      </c>
      <c r="H3" s="2" t="s">
        <v>29</v>
      </c>
      <c r="I3" s="2" t="s">
        <v>78</v>
      </c>
      <c r="J3" s="2" t="s">
        <v>30</v>
      </c>
    </row>
    <row r="4" spans="1:10" ht="15" customHeight="1">
      <c r="A4" s="5">
        <v>1</v>
      </c>
      <c r="B4" s="5" t="s">
        <v>9</v>
      </c>
      <c r="C4" s="13" t="s">
        <v>44</v>
      </c>
      <c r="D4" s="13" t="s">
        <v>44</v>
      </c>
      <c r="E4" s="13" t="s">
        <v>44</v>
      </c>
      <c r="F4" s="13" t="s">
        <v>44</v>
      </c>
      <c r="G4" s="13" t="s">
        <v>44</v>
      </c>
      <c r="H4" s="13" t="s">
        <v>44</v>
      </c>
      <c r="I4" s="13" t="s">
        <v>44</v>
      </c>
      <c r="J4" s="13" t="s">
        <v>44</v>
      </c>
    </row>
    <row r="5" spans="1:10" ht="15" customHeight="1">
      <c r="A5" s="8">
        <v>2</v>
      </c>
      <c r="B5" s="8" t="s">
        <v>10</v>
      </c>
      <c r="C5" s="14" t="s">
        <v>44</v>
      </c>
      <c r="D5" s="14" t="s">
        <v>44</v>
      </c>
      <c r="E5" s="14" t="s">
        <v>44</v>
      </c>
      <c r="F5" s="14" t="s">
        <v>44</v>
      </c>
      <c r="G5" s="14" t="s">
        <v>44</v>
      </c>
      <c r="H5" s="14" t="s">
        <v>44</v>
      </c>
      <c r="I5" s="14" t="s">
        <v>44</v>
      </c>
      <c r="J5" s="14" t="s">
        <v>44</v>
      </c>
    </row>
    <row r="6" spans="1:10" ht="15" customHeight="1">
      <c r="A6" s="8">
        <v>3</v>
      </c>
      <c r="B6" s="8" t="s">
        <v>11</v>
      </c>
      <c r="C6" s="14" t="s">
        <v>44</v>
      </c>
      <c r="D6" s="14" t="s">
        <v>44</v>
      </c>
      <c r="E6" s="14" t="s">
        <v>44</v>
      </c>
      <c r="F6" s="14" t="s">
        <v>44</v>
      </c>
      <c r="G6" s="14" t="s">
        <v>44</v>
      </c>
      <c r="H6" s="14" t="s">
        <v>44</v>
      </c>
      <c r="I6" s="14" t="s">
        <v>44</v>
      </c>
      <c r="J6" s="14" t="s">
        <v>44</v>
      </c>
    </row>
    <row r="7" spans="1:10" ht="15" customHeight="1">
      <c r="A7" s="8">
        <v>4</v>
      </c>
      <c r="B7" s="8" t="s">
        <v>12</v>
      </c>
      <c r="C7" s="17">
        <v>115.03232076362799</v>
      </c>
      <c r="D7" s="17">
        <v>157.706779225372</v>
      </c>
      <c r="E7" s="17">
        <v>696.60525043386701</v>
      </c>
      <c r="F7" s="17">
        <v>42.67445846174401</v>
      </c>
      <c r="G7" s="17">
        <v>115.03232076362799</v>
      </c>
      <c r="H7" s="18">
        <f t="shared" ref="H7:H13" si="0">E7/SUM($E7:$G7)</f>
        <v>0.81539908868159461</v>
      </c>
      <c r="I7" s="18">
        <f t="shared" ref="I7:I13" si="1">F7/SUM($E7:$G7)</f>
        <v>4.9951840756316687E-2</v>
      </c>
      <c r="J7" s="18">
        <f t="shared" ref="J7:J13" si="2">G7/SUM($E7:$G7)</f>
        <v>0.13464907056208858</v>
      </c>
    </row>
    <row r="8" spans="1:10" ht="15" customHeight="1">
      <c r="A8" s="8">
        <v>5</v>
      </c>
      <c r="B8" s="8" t="s">
        <v>13</v>
      </c>
      <c r="C8" s="17">
        <v>89.029657656039603</v>
      </c>
      <c r="D8" s="17">
        <v>129.702008132461</v>
      </c>
      <c r="E8" s="17">
        <v>591.681860731386</v>
      </c>
      <c r="F8" s="17">
        <v>40.6723504764214</v>
      </c>
      <c r="G8" s="17">
        <v>89.029657656039603</v>
      </c>
      <c r="H8" s="18">
        <f t="shared" si="0"/>
        <v>0.82020389735531951</v>
      </c>
      <c r="I8" s="18">
        <f t="shared" si="1"/>
        <v>5.6381009101962393E-2</v>
      </c>
      <c r="J8" s="18">
        <f t="shared" si="2"/>
        <v>0.12341509354271817</v>
      </c>
    </row>
    <row r="9" spans="1:10" ht="15" customHeight="1">
      <c r="A9" s="8">
        <v>6</v>
      </c>
      <c r="B9" s="8" t="s">
        <v>14</v>
      </c>
      <c r="C9" s="14" t="s">
        <v>44</v>
      </c>
      <c r="D9" s="14" t="s">
        <v>44</v>
      </c>
      <c r="E9" s="14" t="s">
        <v>44</v>
      </c>
      <c r="F9" s="14" t="s">
        <v>44</v>
      </c>
      <c r="G9" s="14" t="s">
        <v>44</v>
      </c>
      <c r="H9" s="14" t="s">
        <v>44</v>
      </c>
      <c r="I9" s="14" t="s">
        <v>44</v>
      </c>
      <c r="J9" s="14" t="s">
        <v>44</v>
      </c>
    </row>
    <row r="10" spans="1:10" ht="15" customHeight="1">
      <c r="A10" s="8">
        <v>7</v>
      </c>
      <c r="B10" s="8" t="s">
        <v>15</v>
      </c>
      <c r="C10" s="17">
        <v>47.179075012892099</v>
      </c>
      <c r="D10" s="17">
        <v>75.946805630350497</v>
      </c>
      <c r="E10" s="17">
        <v>296.75202739675149</v>
      </c>
      <c r="F10" s="17">
        <v>28.767730617458398</v>
      </c>
      <c r="G10" s="17">
        <v>47.179075012892099</v>
      </c>
      <c r="H10" s="18">
        <f t="shared" si="0"/>
        <v>0.79622472919085374</v>
      </c>
      <c r="I10" s="18">
        <f t="shared" si="1"/>
        <v>7.7187605831238168E-2</v>
      </c>
      <c r="J10" s="18">
        <f t="shared" si="2"/>
        <v>0.1265876649779081</v>
      </c>
    </row>
    <row r="11" spans="1:10" ht="15" customHeight="1">
      <c r="A11" s="8">
        <v>8</v>
      </c>
      <c r="B11" s="8" t="s">
        <v>16</v>
      </c>
      <c r="C11" s="17">
        <v>71.171654874943698</v>
      </c>
      <c r="D11" s="17">
        <v>111.81943869827101</v>
      </c>
      <c r="E11" s="17">
        <v>396.32553578987802</v>
      </c>
      <c r="F11" s="17">
        <v>40.647783823327316</v>
      </c>
      <c r="G11" s="17">
        <v>71.171654874943698</v>
      </c>
      <c r="H11" s="18">
        <f t="shared" si="0"/>
        <v>0.77994579438494693</v>
      </c>
      <c r="I11" s="18">
        <f t="shared" si="1"/>
        <v>7.9992494000893255E-2</v>
      </c>
      <c r="J11" s="18">
        <f t="shared" si="2"/>
        <v>0.14006171161415976</v>
      </c>
    </row>
    <row r="12" spans="1:10" ht="15" customHeight="1">
      <c r="A12" s="8">
        <v>9</v>
      </c>
      <c r="B12" s="8" t="s">
        <v>17</v>
      </c>
      <c r="C12" s="14" t="s">
        <v>44</v>
      </c>
      <c r="D12" s="14" t="s">
        <v>44</v>
      </c>
      <c r="E12" s="14" t="s">
        <v>44</v>
      </c>
      <c r="F12" s="14" t="s">
        <v>44</v>
      </c>
      <c r="G12" s="14" t="s">
        <v>44</v>
      </c>
      <c r="H12" s="14" t="s">
        <v>44</v>
      </c>
      <c r="I12" s="14" t="s">
        <v>44</v>
      </c>
      <c r="J12" s="14" t="s">
        <v>44</v>
      </c>
    </row>
    <row r="13" spans="1:10" ht="15" customHeight="1">
      <c r="A13" s="70"/>
      <c r="B13" s="70"/>
      <c r="C13" s="11">
        <f>SUM(C4:C12)</f>
        <v>322.41270830750341</v>
      </c>
      <c r="D13" s="11">
        <f t="shared" ref="D13:G13" si="3">SUM(D4:D12)</f>
        <v>475.17503168645453</v>
      </c>
      <c r="E13" s="11">
        <f t="shared" si="3"/>
        <v>1981.3646743518825</v>
      </c>
      <c r="F13" s="11">
        <f t="shared" si="3"/>
        <v>152.76232337895112</v>
      </c>
      <c r="G13" s="11">
        <f t="shared" si="3"/>
        <v>322.41270830750341</v>
      </c>
      <c r="H13" s="19">
        <f t="shared" si="0"/>
        <v>0.80656733106391754</v>
      </c>
      <c r="I13" s="19">
        <f t="shared" si="1"/>
        <v>6.2185977700035214E-2</v>
      </c>
      <c r="J13" s="19">
        <f t="shared" si="2"/>
        <v>0.13124669123604701</v>
      </c>
    </row>
    <row r="14" spans="1:10" ht="15" customHeight="1">
      <c r="A14" s="48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J22" sqref="J22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49" t="s">
        <v>73</v>
      </c>
      <c r="L1" s="71" t="s">
        <v>133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138</v>
      </c>
      <c r="F3" s="2" t="s">
        <v>136</v>
      </c>
      <c r="G3" s="2" t="s">
        <v>33</v>
      </c>
      <c r="H3" s="2" t="s">
        <v>34</v>
      </c>
      <c r="I3" s="2" t="s">
        <v>35</v>
      </c>
      <c r="J3" s="2" t="s">
        <v>139</v>
      </c>
      <c r="K3" s="2" t="s">
        <v>137</v>
      </c>
      <c r="L3" s="2" t="s">
        <v>36</v>
      </c>
    </row>
    <row r="4" spans="1:12" ht="15" customHeight="1">
      <c r="A4" s="20">
        <v>11</v>
      </c>
      <c r="B4" s="20" t="s">
        <v>0</v>
      </c>
      <c r="C4" s="21">
        <v>53.757657754073804</v>
      </c>
      <c r="D4" s="21">
        <v>191.291938545345</v>
      </c>
      <c r="E4" s="15">
        <v>326.76027429600697</v>
      </c>
      <c r="F4" s="15">
        <v>308.538274353595</v>
      </c>
      <c r="G4" s="15">
        <v>199.989040225254</v>
      </c>
      <c r="H4" s="16">
        <v>4.9760073513901944E-2</v>
      </c>
      <c r="I4" s="16">
        <v>0.17706688353459454</v>
      </c>
      <c r="J4" s="16">
        <v>0.30246137852164701</v>
      </c>
      <c r="K4" s="16">
        <v>0.28559442235974047</v>
      </c>
      <c r="L4" s="16">
        <v>0.18511724207011604</v>
      </c>
    </row>
    <row r="5" spans="1:12" ht="15" customHeight="1">
      <c r="A5" s="22">
        <v>12</v>
      </c>
      <c r="B5" s="22" t="s">
        <v>1</v>
      </c>
      <c r="C5" s="23">
        <v>7.815783346380929</v>
      </c>
      <c r="D5" s="23">
        <v>50.5936373025541</v>
      </c>
      <c r="E5" s="17">
        <v>151.79738692766099</v>
      </c>
      <c r="F5" s="17">
        <v>122.066420506927</v>
      </c>
      <c r="G5" s="17">
        <v>94.390208513459598</v>
      </c>
      <c r="H5" s="18">
        <v>1.8318380896939983E-2</v>
      </c>
      <c r="I5" s="18">
        <v>0.11857973513287898</v>
      </c>
      <c r="J5" s="18">
        <v>0.35577781901908234</v>
      </c>
      <c r="K5" s="18">
        <v>0.2860953389409564</v>
      </c>
      <c r="L5" s="18">
        <v>0.22122872601014235</v>
      </c>
    </row>
    <row r="6" spans="1:12" ht="15" customHeight="1">
      <c r="A6" s="22">
        <v>13</v>
      </c>
      <c r="B6" s="22" t="s">
        <v>2</v>
      </c>
      <c r="C6" s="23">
        <v>13.328304390723</v>
      </c>
      <c r="D6" s="23">
        <v>24.5027842465222</v>
      </c>
      <c r="E6" s="17">
        <v>38.025294505205402</v>
      </c>
      <c r="F6" s="17">
        <v>38.345912322786504</v>
      </c>
      <c r="G6" s="17">
        <v>21.143524577465499</v>
      </c>
      <c r="H6" s="18">
        <v>9.847592180178022E-2</v>
      </c>
      <c r="I6" s="18">
        <v>0.18103835226526679</v>
      </c>
      <c r="J6" s="18">
        <v>0.28094916040412732</v>
      </c>
      <c r="K6" s="18">
        <v>0.28331803901064762</v>
      </c>
      <c r="L6" s="18">
        <v>0.15621852651817811</v>
      </c>
    </row>
    <row r="7" spans="1:12" ht="15" customHeight="1">
      <c r="A7" s="22">
        <v>14</v>
      </c>
      <c r="B7" s="22" t="s">
        <v>3</v>
      </c>
      <c r="C7" s="23">
        <v>33.769829074989104</v>
      </c>
      <c r="D7" s="23">
        <v>13.656445626821499</v>
      </c>
      <c r="E7" s="17">
        <v>70.631939252447097</v>
      </c>
      <c r="F7" s="17">
        <v>236.84660977289201</v>
      </c>
      <c r="G7" s="17">
        <v>69.537249181700304</v>
      </c>
      <c r="H7" s="18">
        <v>7.9562869070807826E-2</v>
      </c>
      <c r="I7" s="18">
        <v>3.2175051670135103E-2</v>
      </c>
      <c r="J7" s="18">
        <v>0.16641125788586816</v>
      </c>
      <c r="K7" s="18">
        <v>0.55801869063002951</v>
      </c>
      <c r="L7" s="18">
        <v>0.16383213074315939</v>
      </c>
    </row>
    <row r="8" spans="1:12" ht="15" customHeight="1">
      <c r="A8" s="22">
        <v>15</v>
      </c>
      <c r="B8" s="22" t="s">
        <v>4</v>
      </c>
      <c r="C8" s="23">
        <v>26.536736653072001</v>
      </c>
      <c r="D8" s="23">
        <v>74.355397895661298</v>
      </c>
      <c r="E8" s="17">
        <v>72.722523360247905</v>
      </c>
      <c r="F8" s="17">
        <v>91.731364041721605</v>
      </c>
      <c r="G8" s="17">
        <v>82.986077711114802</v>
      </c>
      <c r="H8" s="18">
        <v>7.618228891002439E-2</v>
      </c>
      <c r="I8" s="18">
        <v>0.21346122843071344</v>
      </c>
      <c r="J8" s="18">
        <v>0.20877353373648719</v>
      </c>
      <c r="K8" s="18">
        <v>0.26334456149972996</v>
      </c>
      <c r="L8" s="18">
        <v>0.2382383874230449</v>
      </c>
    </row>
    <row r="9" spans="1:12" ht="15" customHeight="1">
      <c r="A9" s="8">
        <v>16</v>
      </c>
      <c r="B9" s="8" t="s">
        <v>5</v>
      </c>
      <c r="C9" s="23">
        <v>0</v>
      </c>
      <c r="D9" s="23">
        <v>0</v>
      </c>
      <c r="E9" s="17">
        <v>1.1212659422850901</v>
      </c>
      <c r="F9" s="17">
        <v>4.47320035021969</v>
      </c>
      <c r="G9" s="17">
        <v>0</v>
      </c>
      <c r="H9" s="18">
        <v>0</v>
      </c>
      <c r="I9" s="18">
        <v>0</v>
      </c>
      <c r="J9" s="18">
        <v>0.20042411262488308</v>
      </c>
      <c r="K9" s="18">
        <v>0.79957588737511687</v>
      </c>
      <c r="L9" s="18">
        <v>0</v>
      </c>
    </row>
    <row r="10" spans="1:12" ht="15" customHeight="1">
      <c r="A10" s="22">
        <v>17</v>
      </c>
      <c r="B10" s="22" t="s">
        <v>6</v>
      </c>
      <c r="C10" s="23">
        <v>0</v>
      </c>
      <c r="D10" s="23">
        <v>1.0030293780455801</v>
      </c>
      <c r="E10" s="17">
        <v>0.71074022450285201</v>
      </c>
      <c r="F10" s="17">
        <v>4.5990385703422501</v>
      </c>
      <c r="G10" s="17">
        <v>24.9931097080194</v>
      </c>
      <c r="H10" s="18">
        <v>0</v>
      </c>
      <c r="I10" s="18">
        <v>3.2039609311606022E-2</v>
      </c>
      <c r="J10" s="18">
        <v>2.2703062954632345E-2</v>
      </c>
      <c r="K10" s="18">
        <v>0.14690636408864666</v>
      </c>
      <c r="L10" s="18">
        <v>0.79835096364511504</v>
      </c>
    </row>
    <row r="11" spans="1:12" ht="15" customHeight="1">
      <c r="A11" s="22">
        <v>18</v>
      </c>
      <c r="B11" s="22" t="s">
        <v>7</v>
      </c>
      <c r="C11" s="23">
        <v>0</v>
      </c>
      <c r="D11" s="23">
        <v>0</v>
      </c>
      <c r="E11" s="17">
        <v>0</v>
      </c>
      <c r="F11" s="17">
        <v>0</v>
      </c>
      <c r="G11" s="17">
        <v>0.64735065865032604</v>
      </c>
      <c r="H11" s="18">
        <v>0</v>
      </c>
      <c r="I11" s="18">
        <v>0</v>
      </c>
      <c r="J11" s="18">
        <v>0</v>
      </c>
      <c r="K11" s="18">
        <v>0</v>
      </c>
      <c r="L11" s="18">
        <v>1</v>
      </c>
    </row>
    <row r="12" spans="1:12" ht="15" customHeight="1">
      <c r="A12" s="22">
        <v>19</v>
      </c>
      <c r="B12" s="22" t="s">
        <v>8</v>
      </c>
      <c r="C12" s="23">
        <v>0</v>
      </c>
      <c r="D12" s="23">
        <v>0</v>
      </c>
      <c r="E12" s="17">
        <v>0</v>
      </c>
      <c r="F12" s="17">
        <v>0.83707980767774492</v>
      </c>
      <c r="G12" s="17">
        <v>3.0342790285259702</v>
      </c>
      <c r="H12" s="18">
        <v>0</v>
      </c>
      <c r="I12" s="18">
        <v>0</v>
      </c>
      <c r="J12" s="18">
        <v>0</v>
      </c>
      <c r="K12" s="18">
        <v>0.21622377131503315</v>
      </c>
      <c r="L12" s="18">
        <v>0.78377622868496688</v>
      </c>
    </row>
    <row r="13" spans="1:12" ht="15" customHeight="1">
      <c r="A13" s="70"/>
      <c r="B13" s="70"/>
      <c r="C13" s="24">
        <f t="shared" ref="C13:G13" si="0">SUM(C4:C12)</f>
        <v>135.20831121923885</v>
      </c>
      <c r="D13" s="24">
        <f t="shared" si="0"/>
        <v>355.40323299494975</v>
      </c>
      <c r="E13" s="11">
        <f t="shared" si="0"/>
        <v>661.76942450835622</v>
      </c>
      <c r="F13" s="11">
        <f t="shared" si="0"/>
        <v>807.43789972616173</v>
      </c>
      <c r="G13" s="11">
        <f t="shared" si="0"/>
        <v>496.72083960418991</v>
      </c>
      <c r="H13" s="19">
        <v>5.5040148863055714E-2</v>
      </c>
      <c r="I13" s="19">
        <v>0.14467636400498066</v>
      </c>
      <c r="J13" s="19">
        <v>0.26939089253838611</v>
      </c>
      <c r="K13" s="19">
        <v>0.32868913011227224</v>
      </c>
      <c r="L13" s="19">
        <v>0.20220346448130527</v>
      </c>
    </row>
    <row r="14" spans="1:12" ht="15" customHeight="1">
      <c r="A14" s="48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5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49" t="s">
        <v>74</v>
      </c>
      <c r="F1" s="71" t="s">
        <v>133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5">
        <v>830.4819</v>
      </c>
      <c r="D4" s="15">
        <v>1080.33718505355</v>
      </c>
      <c r="E4" s="15">
        <f t="shared" ref="E4:E13" si="0">D4-C4</f>
        <v>249.85528505355001</v>
      </c>
      <c r="F4" s="26">
        <f t="shared" ref="F4:F13" si="1">D4/C4-1</f>
        <v>0.30085578632544552</v>
      </c>
    </row>
    <row r="5" spans="1:6" ht="15" customHeight="1">
      <c r="A5" s="8">
        <v>12</v>
      </c>
      <c r="B5" s="8" t="s">
        <v>1</v>
      </c>
      <c r="C5" s="17">
        <v>424.09699999999998</v>
      </c>
      <c r="D5" s="17">
        <v>426.66343249535805</v>
      </c>
      <c r="E5" s="17">
        <f t="shared" si="0"/>
        <v>2.5664324953580717</v>
      </c>
      <c r="F5" s="27">
        <f t="shared" si="1"/>
        <v>6.0515224002011259E-3</v>
      </c>
    </row>
    <row r="6" spans="1:6" ht="15" customHeight="1">
      <c r="A6" s="8">
        <v>13</v>
      </c>
      <c r="B6" s="8" t="s">
        <v>2</v>
      </c>
      <c r="C6" s="17">
        <v>304.67559999999997</v>
      </c>
      <c r="D6" s="17">
        <v>135.345822702699</v>
      </c>
      <c r="E6" s="17">
        <f t="shared" si="0"/>
        <v>-169.32977729730098</v>
      </c>
      <c r="F6" s="27">
        <f t="shared" si="1"/>
        <v>-0.5557707190772776</v>
      </c>
    </row>
    <row r="7" spans="1:6" ht="15" customHeight="1">
      <c r="A7" s="8">
        <v>14</v>
      </c>
      <c r="B7" s="8" t="s">
        <v>3</v>
      </c>
      <c r="C7" s="17">
        <v>414.012</v>
      </c>
      <c r="D7" s="17">
        <v>424.44207257500301</v>
      </c>
      <c r="E7" s="17">
        <f t="shared" si="0"/>
        <v>10.43007257500301</v>
      </c>
      <c r="F7" s="27">
        <f t="shared" si="1"/>
        <v>2.5192681794254712E-2</v>
      </c>
    </row>
    <row r="8" spans="1:6" ht="15" customHeight="1">
      <c r="A8" s="8">
        <v>15</v>
      </c>
      <c r="B8" s="8" t="s">
        <v>4</v>
      </c>
      <c r="C8" s="17">
        <v>342.07870000000003</v>
      </c>
      <c r="D8" s="17">
        <v>348.33209941549103</v>
      </c>
      <c r="E8" s="17">
        <f t="shared" si="0"/>
        <v>6.2533994154910033</v>
      </c>
      <c r="F8" s="27">
        <f t="shared" si="1"/>
        <v>1.8280586939470433E-2</v>
      </c>
    </row>
    <row r="9" spans="1:6" ht="15" customHeight="1">
      <c r="A9" s="8">
        <v>16</v>
      </c>
      <c r="B9" s="8" t="s">
        <v>5</v>
      </c>
      <c r="C9" s="14" t="s">
        <v>44</v>
      </c>
      <c r="D9" s="17">
        <v>5.59446646053485</v>
      </c>
      <c r="E9" s="17">
        <v>5.59446646053485</v>
      </c>
      <c r="F9" s="27">
        <v>1</v>
      </c>
    </row>
    <row r="10" spans="1:6" ht="15" customHeight="1">
      <c r="A10" s="8">
        <v>17</v>
      </c>
      <c r="B10" s="8" t="s">
        <v>6</v>
      </c>
      <c r="C10" s="14" t="s">
        <v>44</v>
      </c>
      <c r="D10" s="17">
        <v>31.305917781199998</v>
      </c>
      <c r="E10" s="17">
        <v>31.305917781199998</v>
      </c>
      <c r="F10" s="27">
        <v>1</v>
      </c>
    </row>
    <row r="11" spans="1:6" ht="15" customHeight="1">
      <c r="A11" s="8">
        <v>18</v>
      </c>
      <c r="B11" s="8" t="s">
        <v>7</v>
      </c>
      <c r="C11" s="17">
        <v>0.65920000000000001</v>
      </c>
      <c r="D11" s="17">
        <v>0.64735065865033004</v>
      </c>
      <c r="E11" s="17">
        <f t="shared" si="0"/>
        <v>-1.1849341349669973E-2</v>
      </c>
      <c r="F11" s="27">
        <f t="shared" si="1"/>
        <v>-1.7975335785300306E-2</v>
      </c>
    </row>
    <row r="12" spans="1:6" ht="15" customHeight="1">
      <c r="A12" s="8">
        <v>19</v>
      </c>
      <c r="B12" s="8" t="s">
        <v>8</v>
      </c>
      <c r="C12" s="17">
        <v>9.1277000000000008</v>
      </c>
      <c r="D12" s="17">
        <v>3.8713588958509599</v>
      </c>
      <c r="E12" s="17">
        <f t="shared" si="0"/>
        <v>-5.2563411041490404</v>
      </c>
      <c r="F12" s="27">
        <f t="shared" si="1"/>
        <v>-0.57586698775694212</v>
      </c>
    </row>
    <row r="13" spans="1:6" ht="15" customHeight="1">
      <c r="A13" s="70"/>
      <c r="B13" s="70"/>
      <c r="C13" s="11">
        <f t="shared" ref="C13:D13" si="2">SUM(C4:C12)</f>
        <v>2325.1320999999998</v>
      </c>
      <c r="D13" s="11">
        <f t="shared" si="2"/>
        <v>2456.539706038337</v>
      </c>
      <c r="E13" s="25">
        <f t="shared" si="0"/>
        <v>131.40760603833724</v>
      </c>
      <c r="F13" s="28">
        <f t="shared" si="1"/>
        <v>5.6516189354719693E-2</v>
      </c>
    </row>
    <row r="14" spans="1:6" ht="15" customHeight="1">
      <c r="A14" s="48" t="s">
        <v>24</v>
      </c>
      <c r="B14" s="3"/>
      <c r="C14" s="3"/>
      <c r="D14" s="3"/>
      <c r="E14" s="3"/>
      <c r="F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2012-11-16T14:45:36Z</dcterms:created>
  <dcterms:modified xsi:type="dcterms:W3CDTF">2012-12-17T16:03:52Z</dcterms:modified>
</cp:coreProperties>
</file>