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E4"/>
  <c r="E5"/>
  <c r="E6"/>
  <c r="E7"/>
  <c r="E8"/>
  <c r="E9"/>
  <c r="E10"/>
  <c r="C13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I4"/>
  <c r="J4"/>
  <c r="H4"/>
  <c r="D13"/>
  <c r="E13"/>
  <c r="H13" s="1"/>
  <c r="F13"/>
  <c r="I13" s="1"/>
  <c r="G13"/>
  <c r="J13" s="1"/>
  <c r="C13"/>
  <c r="H5" i="9"/>
  <c r="I5"/>
  <c r="J5"/>
  <c r="H6"/>
  <c r="I6"/>
  <c r="J6"/>
  <c r="H7"/>
  <c r="I7"/>
  <c r="J7"/>
  <c r="I4"/>
  <c r="J4"/>
  <c r="H4"/>
  <c r="D13"/>
  <c r="E13"/>
  <c r="H13" s="1"/>
  <c r="F13"/>
  <c r="G13"/>
  <c r="C13"/>
  <c r="F13" i="10"/>
  <c r="E13"/>
  <c r="C13"/>
  <c r="D9" s="1"/>
  <c r="I5"/>
  <c r="I6"/>
  <c r="I7"/>
  <c r="I8"/>
  <c r="I9"/>
  <c r="I10"/>
  <c r="I11"/>
  <c r="I12"/>
  <c r="I4"/>
  <c r="H5"/>
  <c r="H6"/>
  <c r="H7"/>
  <c r="H8"/>
  <c r="H9"/>
  <c r="H10"/>
  <c r="H11"/>
  <c r="H12"/>
  <c r="H4"/>
  <c r="G5"/>
  <c r="G6"/>
  <c r="G7"/>
  <c r="G8"/>
  <c r="G9"/>
  <c r="G10"/>
  <c r="G11"/>
  <c r="G12"/>
  <c r="G4"/>
  <c r="F13" i="11"/>
  <c r="E13"/>
  <c r="C13"/>
  <c r="D9" s="1"/>
  <c r="I5"/>
  <c r="I6"/>
  <c r="I7"/>
  <c r="I4"/>
  <c r="H5"/>
  <c r="H6"/>
  <c r="H7"/>
  <c r="H4"/>
  <c r="G5"/>
  <c r="G6"/>
  <c r="G7"/>
  <c r="G4"/>
  <c r="F13" i="4" l="1"/>
  <c r="E13"/>
  <c r="I13" i="9"/>
  <c r="J13"/>
  <c r="D12" i="10"/>
  <c r="D11"/>
  <c r="D8"/>
  <c r="D4"/>
  <c r="I13"/>
  <c r="D7"/>
  <c r="H13"/>
  <c r="D6"/>
  <c r="D10"/>
  <c r="G13"/>
  <c r="D5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<sst xmlns="http://schemas.openxmlformats.org/spreadsheetml/2006/main" count="325" uniqueCount="141">
  <si>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</si>
  <si>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</si>
  <si>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</si>
  <si>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</si>
  <si>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</si>
  <si>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</si>
  <si>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</si>
  <si>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</si>
  <si>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</si>
  <si>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</si>
  <si>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</si>
  <si>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</si>
  <si>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</si>
  <si>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</si>
  <si>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</si>
  <si>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</si>
  <si>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Verkehrszonen innerhalb der Bauzonen</t>
  </si>
  <si>
    <t>weitere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</si>
  <si>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</si>
  <si>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</si>
  <si>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</si>
  <si>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</si>
  <si>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</si>
  <si>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</si>
  <si>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</si>
  <si>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</si>
  <si>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</si>
  <si>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</si>
  <si>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</si>
  <si>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</si>
  <si>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</si>
  <si>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</si>
  <si>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</si>
  <si>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</si>
  <si>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</si>
  <si>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</si>
  <si>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</si>
  <si>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</si>
  <si>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</si>
  <si>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</si>
  <si>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</si>
  <si>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</si>
  <si>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</si>
  <si>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</si>
  <si>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</si>
  <si>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</si>
  <si>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</si>
  <si>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</si>
  <si>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</si>
  <si>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</si>
  <si>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</si>
  <si>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</si>
  <si>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</si>
  <si>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</si>
  <si>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</si>
  <si>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</si>
  <si>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</si>
  <si>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Bemerkungen</t>
  </si>
  <si>
    <t>In der Statistik 2007 waren viele Freihaltezonen ausserhalb der Bauzonen als „eingeschränkte Bauzonen“ ausgewiesen. Diese Fehler wurden mit der Statistik 2012 korrigiert. Daher haben die eingeschränkten Bauzonen stark abgenommen.</t>
  </si>
  <si>
    <t>Die Golfplätze sind in der Statistik 2012 den Nichtbauzonen zugewiesen, 2007 waren sie verschiedenen Hauptnutzungen in den Bauzonen zugeordnet.</t>
  </si>
  <si>
    <t>Die „Grünzone Erholung“ resp. „Intensiverholungszone“ sind in der Statistik 2012 den „Tourismus- und Freizeitzonen“ zugeordnet.</t>
  </si>
  <si>
    <t>Die Resultate der Statistiken 2007 und 2012 sind nicht vergleichbar.</t>
  </si>
  <si>
    <t>Achtung: Die Resultate von 2007 und 2012 sind nicht vergleichbar (siehe Bemerkungen im Faktenblatt).</t>
  </si>
  <si>
    <t>Faktenblatt Kanton SG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</si>
  <si>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</si>
  <si>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</si>
  <si>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</si>
  <si>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</si>
  <si>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</si>
  <si>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</si>
  <si>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</si>
  <si>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Bundesamt für Raumentwicklung ARE</t>
  </si>
  <si>
    <t>Bauzonenstatistik Schweiz 2012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</si>
  <si>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</si>
  <si>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</si>
  <si>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</si>
  <si>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</si>
  <si>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</si>
  <si>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</si>
  <si>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</si>
  <si>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</si>
  <si>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</si>
  <si>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</si>
  <si>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</si>
  <si>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</si>
  <si>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</si>
  <si>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</si>
  <si>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</si>
  <si>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</si>
  <si>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</si>
  <si>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</si>
  <si>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</si>
  <si>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</si>
  <si>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</si>
  <si>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</si>
  <si>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</si>
  <si>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</si>
  <si>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</si>
  <si>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</si>
  <si>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</si>
  <si>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</si>
  <si>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</si>
  <si>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</si>
  <si>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</si>
  <si>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</si>
  <si>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</si>
  <si>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</si>
  <si>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</si>
  <si>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</si>
  <si>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</si>
  <si>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</si>
  <si>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</si>
  <si>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</si>
  <si>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</si>
  <si>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</si>
  <si>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</si>
  <si>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</si>
  <si>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</si>
  <si>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</si>
  <si>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</si>
  <si>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</si>
  <si>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</si>
  <si>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</si>
  <si>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</si>
  <si>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</si>
  <si>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</si>
  <si>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</si>
  <si>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</si>
  <si>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</si>
  <si>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</si>
  <si>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</si>
  <si>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</si>
  <si>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</si>
  <si>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</si>
  <si>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</si>
  <si>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</si>
  <si>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</si>
  <si>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</si>
  <si>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</si>
  <si>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keine. Die grösseren Verkehrszonen sind ausgeschnitten. Quartierstrassen sind teils den umgebenden Bauzonen zugeordnet.</t>
  </si>
  <si>
    <t>Kanton SG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</si>
</sst>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72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0" fontId="2" fillId="0" borderId="5" xfId="1" applyFont="1" applyBorder="1" applyAlignment="1">
      <alignment horizontal="right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1" fillId="0" borderId="0" xfId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4" fillId="0" borderId="4" xfId="3" applyNumberForma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4" fillId="0" borderId="5" xfId="3" applyNumberFormat="1" applyBorder="1" applyAlignment="1">
      <alignment horizontal="left" vertical="top" wrapText="1"/>
    </xf>
    <xf numFmtId="49" fontId="14" fillId="0" borderId="12" xfId="3" applyNumberFormat="1" applyFill="1" applyBorder="1" applyAlignment="1">
      <alignment horizontal="left" vertical="top" wrapText="1"/>
    </xf>
    <xf numFmtId="49" fontId="14" fillId="0" borderId="12" xfId="3" applyNumberFormat="1" applyBorder="1" applyAlignment="1">
      <alignment horizontal="left" vertical="top" wrapText="1"/>
    </xf>
    <xf numFmtId="49" fontId="14" fillId="0" borderId="11" xfId="3" applyNumberFormat="1" applyBorder="1" applyAlignment="1">
      <alignment horizontal="left" vertical="top" wrapText="1"/>
    </xf>
    <xf numFmtId="49" fontId="14" fillId="0" borderId="10" xfId="3" applyNumberFormat="1" applyBorder="1" applyAlignment="1">
      <alignment horizontal="left" vertical="top" wrapText="1"/>
    </xf>
    <xf numFmtId="0" fontId="14" fillId="0" borderId="0" xfId="3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625973845780291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5779.6342962960307</c:v>
                </c:pt>
                <c:pt idx="1">
                  <c:v>2184.2899063547702</c:v>
                </c:pt>
                <c:pt idx="2">
                  <c:v>2008.4749111293402</c:v>
                </c:pt>
                <c:pt idx="3">
                  <c:v>1013.3890943856201</c:v>
                </c:pt>
                <c:pt idx="4">
                  <c:v>1816.23275532549</c:v>
                </c:pt>
                <c:pt idx="5">
                  <c:v>321.92321057604698</c:v>
                </c:pt>
                <c:pt idx="6">
                  <c:v>411.02169436781702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130500480"/>
        <c:axId val="130502016"/>
      </c:barChart>
      <c:catAx>
        <c:axId val="130500480"/>
        <c:scaling>
          <c:orientation val="maxMin"/>
        </c:scaling>
        <c:axPos val="l"/>
        <c:tickLblPos val="nextTo"/>
        <c:crossAx val="130502016"/>
        <c:crosses val="autoZero"/>
        <c:auto val="1"/>
        <c:lblAlgn val="ctr"/>
        <c:lblOffset val="100"/>
      </c:catAx>
      <c:valAx>
        <c:axId val="130502016"/>
        <c:scaling>
          <c:orientation val="minMax"/>
        </c:scaling>
        <c:axPos val="t"/>
        <c:majorGridlines/>
        <c:numFmt formatCode="#,##0" sourceLinked="1"/>
        <c:tickLblPos val="high"/>
        <c:crossAx val="1305004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200.690531885203</c:v>
                </c:pt>
                <c:pt idx="1">
                  <c:v>52.0869167988185</c:v>
                </c:pt>
                <c:pt idx="2">
                  <c:v>139.51723674480601</c:v>
                </c:pt>
                <c:pt idx="3">
                  <c:v>97.579500450994203</c:v>
                </c:pt>
                <c:pt idx="4">
                  <c:v>133.53265059082699</c:v>
                </c:pt>
                <c:pt idx="5">
                  <c:v>33.745789760761106</c:v>
                </c:pt>
                <c:pt idx="6">
                  <c:v>15.683441845229201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661.36828171708498</c:v>
                </c:pt>
                <c:pt idx="1">
                  <c:v>176.99456239175402</c:v>
                </c:pt>
                <c:pt idx="2">
                  <c:v>227.54643243247602</c:v>
                </c:pt>
                <c:pt idx="3">
                  <c:v>109.96699457669901</c:v>
                </c:pt>
                <c:pt idx="4">
                  <c:v>236.98967954855701</c:v>
                </c:pt>
                <c:pt idx="5">
                  <c:v>73.191138007945796</c:v>
                </c:pt>
                <c:pt idx="6">
                  <c:v>18.070000733449099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1296.08273764621</c:v>
                </c:pt>
                <c:pt idx="1">
                  <c:v>396.035658324194</c:v>
                </c:pt>
                <c:pt idx="2">
                  <c:v>441.16059660965902</c:v>
                </c:pt>
                <c:pt idx="3">
                  <c:v>156.90866093996399</c:v>
                </c:pt>
                <c:pt idx="4">
                  <c:v>384.51369857418501</c:v>
                </c:pt>
                <c:pt idx="5">
                  <c:v>66.420786298551704</c:v>
                </c:pt>
                <c:pt idx="6">
                  <c:v>36.380998038852198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2180.7449295585798</c:v>
                </c:pt>
                <c:pt idx="1">
                  <c:v>686.95257021719601</c:v>
                </c:pt>
                <c:pt idx="2">
                  <c:v>823.02302906726902</c:v>
                </c:pt>
                <c:pt idx="3">
                  <c:v>423.01068193415898</c:v>
                </c:pt>
                <c:pt idx="4">
                  <c:v>545.89221125184497</c:v>
                </c:pt>
                <c:pt idx="5">
                  <c:v>83.657892021616505</c:v>
                </c:pt>
                <c:pt idx="6">
                  <c:v>133.46035569619201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1440.7477990561499</c:v>
                </c:pt>
                <c:pt idx="1">
                  <c:v>872.22020218516798</c:v>
                </c:pt>
                <c:pt idx="2">
                  <c:v>377.22762027101498</c:v>
                </c:pt>
                <c:pt idx="3">
                  <c:v>225.92325633603897</c:v>
                </c:pt>
                <c:pt idx="4">
                  <c:v>515.30449930448799</c:v>
                </c:pt>
                <c:pt idx="5">
                  <c:v>64.907613491209702</c:v>
                </c:pt>
                <c:pt idx="6">
                  <c:v>207.42689779506699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595712"/>
        <c:axId val="132597248"/>
      </c:barChart>
      <c:catAx>
        <c:axId val="132595712"/>
        <c:scaling>
          <c:orientation val="maxMin"/>
        </c:scaling>
        <c:axPos val="l"/>
        <c:tickLblPos val="nextTo"/>
        <c:crossAx val="132597248"/>
        <c:crosses val="autoZero"/>
        <c:auto val="1"/>
        <c:lblAlgn val="ctr"/>
        <c:lblOffset val="100"/>
      </c:catAx>
      <c:valAx>
        <c:axId val="132597248"/>
        <c:scaling>
          <c:orientation val="minMax"/>
        </c:scaling>
        <c:axPos val="t"/>
        <c:majorGridlines/>
        <c:numFmt formatCode="#,##0" sourceLinked="1"/>
        <c:tickLblPos val="high"/>
        <c:crossAx val="1325957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3.4723742397408622E-2</c:v>
                </c:pt>
                <c:pt idx="1">
                  <c:v>2.3846155477042247E-2</c:v>
                </c:pt>
                <c:pt idx="2">
                  <c:v>6.946426649102927E-2</c:v>
                </c:pt>
                <c:pt idx="3">
                  <c:v>9.6290261071322575E-2</c:v>
                </c:pt>
                <c:pt idx="4">
                  <c:v>7.35217726801385E-2</c:v>
                </c:pt>
                <c:pt idx="5">
                  <c:v>0.1048255848235457</c:v>
                </c:pt>
                <c:pt idx="6">
                  <c:v>3.8157211821228339E-2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0.11443081857641968</c:v>
                </c:pt>
                <c:pt idx="1">
                  <c:v>8.1030710066535533E-2</c:v>
                </c:pt>
                <c:pt idx="2">
                  <c:v>0.11329314133768452</c:v>
                </c:pt>
                <c:pt idx="3">
                  <c:v>0.10851408921012955</c:v>
                </c:pt>
                <c:pt idx="4">
                  <c:v>0.13048420195520938</c:v>
                </c:pt>
                <c:pt idx="5">
                  <c:v>0.22735588350357577</c:v>
                </c:pt>
                <c:pt idx="6">
                  <c:v>4.3963617960920381E-2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0.22424995681160664</c:v>
                </c:pt>
                <c:pt idx="1">
                  <c:v>0.18131094069798598</c:v>
                </c:pt>
                <c:pt idx="2">
                  <c:v>0.21964954268903747</c:v>
                </c:pt>
                <c:pt idx="3">
                  <c:v>0.1548355531277659</c:v>
                </c:pt>
                <c:pt idx="4">
                  <c:v>0.2117094853871832</c:v>
                </c:pt>
                <c:pt idx="5">
                  <c:v>0.20632493171878277</c:v>
                </c:pt>
                <c:pt idx="6">
                  <c:v>8.8513571327996268E-2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0.37731538432396905</c:v>
                </c:pt>
                <c:pt idx="1">
                  <c:v>0.31449697546936811</c:v>
                </c:pt>
                <c:pt idx="2">
                  <c:v>0.40977510989523858</c:v>
                </c:pt>
                <c:pt idx="3">
                  <c:v>0.41742178235329719</c:v>
                </c:pt>
                <c:pt idx="4">
                  <c:v>0.30056291765299054</c:v>
                </c:pt>
                <c:pt idx="5">
                  <c:v>0.2598690834750581</c:v>
                </c:pt>
                <c:pt idx="6">
                  <c:v>0.32470392100731221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0.24928009789059605</c:v>
                </c:pt>
                <c:pt idx="1">
                  <c:v>0.39931521828906819</c:v>
                </c:pt>
                <c:pt idx="2">
                  <c:v>0.18781793958701024</c:v>
                </c:pt>
                <c:pt idx="3">
                  <c:v>0.2229383142374847</c:v>
                </c:pt>
                <c:pt idx="4">
                  <c:v>0.2837216223244784</c:v>
                </c:pt>
                <c:pt idx="5">
                  <c:v>0.20162451647903779</c:v>
                </c:pt>
                <c:pt idx="6">
                  <c:v>0.5046616778825429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652416"/>
        <c:axId val="132678784"/>
      </c:barChart>
      <c:catAx>
        <c:axId val="132652416"/>
        <c:scaling>
          <c:orientation val="maxMin"/>
        </c:scaling>
        <c:axPos val="l"/>
        <c:tickLblPos val="nextTo"/>
        <c:crossAx val="132678784"/>
        <c:crosses val="autoZero"/>
        <c:auto val="1"/>
        <c:lblAlgn val="ctr"/>
        <c:lblOffset val="100"/>
      </c:catAx>
      <c:valAx>
        <c:axId val="132678784"/>
        <c:scaling>
          <c:orientation val="minMax"/>
        </c:scaling>
        <c:axPos val="t"/>
        <c:majorGridlines/>
        <c:numFmt formatCode="0%" sourceLinked="1"/>
        <c:tickLblPos val="high"/>
        <c:crossAx val="1326524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</a:t>
            </a:r>
            <a:r>
              <a:rPr lang="de-CH" sz="1000" baseline="0"/>
              <a:t> </a:t>
            </a:r>
            <a:r>
              <a:rPr lang="de-CH" sz="1000"/>
              <a:t>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5657.3879999999999</c:v>
                </c:pt>
                <c:pt idx="1">
                  <c:v>2182.5997000000002</c:v>
                </c:pt>
                <c:pt idx="2">
                  <c:v>2015.2773</c:v>
                </c:pt>
                <c:pt idx="3">
                  <c:v>986.07960000000003</c:v>
                </c:pt>
                <c:pt idx="4">
                  <c:v>1784.7117000000001</c:v>
                </c:pt>
                <c:pt idx="5">
                  <c:v>2221.5407</c:v>
                </c:pt>
                <c:pt idx="6">
                  <c:v>43.2089</c:v>
                </c:pt>
                <c:pt idx="7" formatCode="General">
                  <c:v>0</c:v>
                </c:pt>
                <c:pt idx="8">
                  <c:v>118.7503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5779.6342962960307</c:v>
                </c:pt>
                <c:pt idx="1">
                  <c:v>2184.2899063547702</c:v>
                </c:pt>
                <c:pt idx="2">
                  <c:v>2008.4749111293402</c:v>
                </c:pt>
                <c:pt idx="3">
                  <c:v>1013.3890943856201</c:v>
                </c:pt>
                <c:pt idx="4">
                  <c:v>1816.23275532549</c:v>
                </c:pt>
                <c:pt idx="5">
                  <c:v>321.92321057604698</c:v>
                </c:pt>
                <c:pt idx="6">
                  <c:v>411.02169436781702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132703744"/>
        <c:axId val="132705280"/>
      </c:barChart>
      <c:catAx>
        <c:axId val="132703744"/>
        <c:scaling>
          <c:orientation val="maxMin"/>
        </c:scaling>
        <c:axPos val="l"/>
        <c:tickLblPos val="nextTo"/>
        <c:crossAx val="132705280"/>
        <c:crosses val="autoZero"/>
        <c:auto val="1"/>
        <c:lblAlgn val="ctr"/>
        <c:lblOffset val="100"/>
      </c:catAx>
      <c:valAx>
        <c:axId val="132705280"/>
        <c:scaling>
          <c:orientation val="minMax"/>
        </c:scaling>
        <c:axPos val="t"/>
        <c:majorGridlines/>
        <c:numFmt formatCode="#,##0" sourceLinked="1"/>
        <c:tickLblPos val="high"/>
        <c:crossAx val="1327037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5779.6342962960307</c:v>
                </c:pt>
                <c:pt idx="1">
                  <c:v>2184.2899063547702</c:v>
                </c:pt>
                <c:pt idx="2">
                  <c:v>2008.4749111293402</c:v>
                </c:pt>
                <c:pt idx="3">
                  <c:v>1013.3890943856201</c:v>
                </c:pt>
                <c:pt idx="4">
                  <c:v>1816.23275532549</c:v>
                </c:pt>
                <c:pt idx="5">
                  <c:v>321.92321057604698</c:v>
                </c:pt>
                <c:pt idx="6">
                  <c:v>411.02169436781702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15"/>
          <c:y val="0.14803982101356272"/>
          <c:w val="0.32920600783932935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2246522598772058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#,##0</c:formatCode>
                <c:ptCount val="9"/>
                <c:pt idx="0">
                  <c:v>1373.24991079592</c:v>
                </c:pt>
                <c:pt idx="1">
                  <c:v>503.461761602661</c:v>
                </c:pt>
                <c:pt idx="2">
                  <c:v>801.58176804790003</c:v>
                </c:pt>
                <c:pt idx="3">
                  <c:v>2090.13651031888</c:v>
                </c:pt>
                <c:pt idx="4">
                  <c:v>3619.2535735024398</c:v>
                </c:pt>
                <c:pt idx="5">
                  <c:v>387.39114669484502</c:v>
                </c:pt>
                <c:pt idx="6">
                  <c:v>3131.8285441437902</c:v>
                </c:pt>
                <c:pt idx="7">
                  <c:v>1306.31612399336</c:v>
                </c:pt>
                <c:pt idx="8">
                  <c:v>321.74652933533599</c:v>
                </c:pt>
              </c:numCache>
            </c:numRef>
          </c:val>
        </c:ser>
        <c:gapWidth val="70"/>
        <c:axId val="130898944"/>
        <c:axId val="130171648"/>
      </c:barChart>
      <c:catAx>
        <c:axId val="130898944"/>
        <c:scaling>
          <c:orientation val="maxMin"/>
        </c:scaling>
        <c:axPos val="l"/>
        <c:tickLblPos val="nextTo"/>
        <c:crossAx val="130171648"/>
        <c:crosses val="autoZero"/>
        <c:auto val="1"/>
        <c:lblAlgn val="ctr"/>
        <c:lblOffset val="100"/>
      </c:catAx>
      <c:valAx>
        <c:axId val="130171648"/>
        <c:scaling>
          <c:orientation val="minMax"/>
        </c:scaling>
        <c:axPos val="t"/>
        <c:majorGridlines/>
        <c:numFmt formatCode="#,##0" sourceLinked="1"/>
        <c:tickLblPos val="high"/>
        <c:crossAx val="1308989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(in m</a:t>
            </a:r>
            <a:r>
              <a:rPr lang="de-CH" sz="1000" baseline="30000"/>
              <a:t>2</a:t>
            </a:r>
            <a:r>
              <a:rPr lang="de-CH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#,##0</c:formatCode>
                <c:ptCount val="9"/>
                <c:pt idx="0">
                  <c:v>190.30097707878383</c:v>
                </c:pt>
                <c:pt idx="1">
                  <c:v>303.45474148795194</c:v>
                </c:pt>
                <c:pt idx="2">
                  <c:v>261.76662793021359</c:v>
                </c:pt>
                <c:pt idx="3">
                  <c:v>261.62352584382222</c:v>
                </c:pt>
                <c:pt idx="4">
                  <c:v>334.66365593756956</c:v>
                </c:pt>
                <c:pt idx="5">
                  <c:v>327.63121337520721</c:v>
                </c:pt>
                <c:pt idx="6">
                  <c:v>378.4824276582583</c:v>
                </c:pt>
                <c:pt idx="7">
                  <c:v>459.82474708485336</c:v>
                </c:pt>
                <c:pt idx="8">
                  <c:v>469.08664431452985</c:v>
                </c:pt>
              </c:numCache>
            </c:numRef>
          </c:val>
        </c:ser>
        <c:gapWidth val="70"/>
        <c:axId val="130191744"/>
        <c:axId val="130193280"/>
      </c:barChart>
      <c:catAx>
        <c:axId val="130191744"/>
        <c:scaling>
          <c:orientation val="maxMin"/>
        </c:scaling>
        <c:axPos val="l"/>
        <c:tickLblPos val="nextTo"/>
        <c:crossAx val="130193280"/>
        <c:crosses val="autoZero"/>
        <c:auto val="1"/>
        <c:lblAlgn val="ctr"/>
        <c:lblOffset val="100"/>
      </c:catAx>
      <c:valAx>
        <c:axId val="130193280"/>
        <c:scaling>
          <c:orientation val="minMax"/>
        </c:scaling>
        <c:axPos val="t"/>
        <c:majorGridlines/>
        <c:numFmt formatCode="#,##0" sourceLinked="1"/>
        <c:tickLblPos val="high"/>
        <c:crossAx val="1301917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(in m</a:t>
            </a:r>
            <a:r>
              <a:rPr lang="de-CH" sz="1000" baseline="30000"/>
              <a:t>2</a:t>
            </a:r>
            <a:r>
              <a:rPr lang="de-CH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#,##0</c:formatCode>
                <c:ptCount val="9"/>
                <c:pt idx="0">
                  <c:v>100.52558879090529</c:v>
                </c:pt>
                <c:pt idx="1">
                  <c:v>190.66910115609204</c:v>
                </c:pt>
                <c:pt idx="2">
                  <c:v>198.21017483442546</c:v>
                </c:pt>
                <c:pt idx="3">
                  <c:v>169.49709767900484</c:v>
                </c:pt>
                <c:pt idx="4">
                  <c:v>241.26748706769149</c:v>
                </c:pt>
                <c:pt idx="5">
                  <c:v>224.17171847395696</c:v>
                </c:pt>
                <c:pt idx="6">
                  <c:v>274.43052060039696</c:v>
                </c:pt>
                <c:pt idx="7">
                  <c:v>347.19365421750427</c:v>
                </c:pt>
                <c:pt idx="8">
                  <c:v>335.36223612188451</c:v>
                </c:pt>
              </c:numCache>
            </c:numRef>
          </c:val>
        </c:ser>
        <c:gapWidth val="70"/>
        <c:axId val="130205184"/>
        <c:axId val="130874368"/>
      </c:barChart>
      <c:catAx>
        <c:axId val="130205184"/>
        <c:scaling>
          <c:orientation val="maxMin"/>
        </c:scaling>
        <c:axPos val="l"/>
        <c:tickLblPos val="nextTo"/>
        <c:crossAx val="130874368"/>
        <c:crosses val="autoZero"/>
        <c:auto val="1"/>
        <c:lblAlgn val="ctr"/>
        <c:lblOffset val="100"/>
      </c:catAx>
      <c:valAx>
        <c:axId val="130874368"/>
        <c:scaling>
          <c:orientation val="minMax"/>
        </c:scaling>
        <c:axPos val="t"/>
        <c:majorGridlines/>
        <c:numFmt formatCode="#,##0" sourceLinked="1"/>
        <c:tickLblPos val="high"/>
        <c:crossAx val="13020518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4877.1280611297843</c:v>
                </c:pt>
                <c:pt idx="1">
                  <c:v>1369.377163433036</c:v>
                </c:pt>
                <c:pt idx="2">
                  <c:v>1678.4397735856071</c:v>
                </c:pt>
                <c:pt idx="3">
                  <c:v>935.02903980178246</c:v>
                </c:pt>
                <c:pt idx="4">
                  <c:v>1816.23275532549</c:v>
                </c:pt>
                <c:pt idx="5">
                  <c:v>321.92321057604698</c:v>
                </c:pt>
                <c:pt idx="6">
                  <c:v>411.02169436781702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411.78622281555704</c:v>
                </c:pt>
                <c:pt idx="1">
                  <c:v>164.7042739983101</c:v>
                </c:pt>
                <c:pt idx="2">
                  <c:v>152.91667959203701</c:v>
                </c:pt>
                <c:pt idx="3">
                  <c:v>49.765519676730911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490.72001235068899</c:v>
                </c:pt>
                <c:pt idx="1">
                  <c:v>650.20846892342399</c:v>
                </c:pt>
                <c:pt idx="2">
                  <c:v>177.118457951696</c:v>
                </c:pt>
                <c:pt idx="3">
                  <c:v>28.594534907106699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056000"/>
        <c:axId val="131057536"/>
      </c:barChart>
      <c:catAx>
        <c:axId val="131056000"/>
        <c:scaling>
          <c:orientation val="maxMin"/>
        </c:scaling>
        <c:axPos val="l"/>
        <c:tickLblPos val="nextTo"/>
        <c:crossAx val="131057536"/>
        <c:crosses val="autoZero"/>
        <c:auto val="1"/>
        <c:lblAlgn val="ctr"/>
        <c:lblOffset val="100"/>
      </c:catAx>
      <c:valAx>
        <c:axId val="131057536"/>
        <c:scaling>
          <c:orientation val="minMax"/>
        </c:scaling>
        <c:axPos val="t"/>
        <c:majorGridlines/>
        <c:numFmt formatCode="#,##0" sourceLinked="1"/>
        <c:tickLblPos val="high"/>
        <c:crossAx val="1310560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0.84384717286617394</c:v>
                </c:pt>
                <c:pt idx="1">
                  <c:v>0.62692097759051912</c:v>
                </c:pt>
                <c:pt idx="2">
                  <c:v>0.8356787352856907</c:v>
                </c:pt>
                <c:pt idx="3">
                  <c:v>0.92267525374215287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7.124779903106615E-2</c:v>
                </c:pt>
                <c:pt idx="1">
                  <c:v>7.540403566355125E-2</c:v>
                </c:pt>
                <c:pt idx="2">
                  <c:v>7.6135718073796543E-2</c:v>
                </c:pt>
                <c:pt idx="3">
                  <c:v>4.9108007923552688E-2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8.4905028102759822E-2</c:v>
                </c:pt>
                <c:pt idx="1">
                  <c:v>0.29767498674592957</c:v>
                </c:pt>
                <c:pt idx="2">
                  <c:v>8.8185546640512688E-2</c:v>
                </c:pt>
                <c:pt idx="3">
                  <c:v>2.8216738334294486E-2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273280"/>
        <c:axId val="132274816"/>
      </c:barChart>
      <c:catAx>
        <c:axId val="132273280"/>
        <c:scaling>
          <c:orientation val="maxMin"/>
        </c:scaling>
        <c:axPos val="l"/>
        <c:tickLblPos val="nextTo"/>
        <c:crossAx val="132274816"/>
        <c:crosses val="autoZero"/>
        <c:auto val="1"/>
        <c:lblAlgn val="ctr"/>
        <c:lblOffset val="100"/>
      </c:catAx>
      <c:valAx>
        <c:axId val="132274816"/>
        <c:scaling>
          <c:orientation val="minMax"/>
        </c:scaling>
        <c:axPos val="t"/>
        <c:majorGridlines/>
        <c:numFmt formatCode="0%" sourceLinked="1"/>
        <c:tickLblPos val="high"/>
        <c:crossAx val="13227328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#,##0</c:formatCode>
                <c:ptCount val="9"/>
                <c:pt idx="0">
                  <c:v>1191.4751086077429</c:v>
                </c:pt>
                <c:pt idx="1">
                  <c:v>419.33097121393888</c:v>
                </c:pt>
                <c:pt idx="2">
                  <c:v>696.43255782562198</c:v>
                </c:pt>
                <c:pt idx="3">
                  <c:v>1786.9504230053471</c:v>
                </c:pt>
                <c:pt idx="4">
                  <c:v>3040.9730971012677</c:v>
                </c:pt>
                <c:pt idx="5">
                  <c:v>306.17460269055255</c:v>
                </c:pt>
                <c:pt idx="6">
                  <c:v>2599.5446529137103</c:v>
                </c:pt>
                <c:pt idx="7">
                  <c:v>1086.4658295835588</c:v>
                </c:pt>
                <c:pt idx="8">
                  <c:v>281.80445527784229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#,##0</c:formatCode>
                <c:ptCount val="9"/>
                <c:pt idx="0">
                  <c:v>66.230668159560011</c:v>
                </c:pt>
                <c:pt idx="1">
                  <c:v>25.524510419573303</c:v>
                </c:pt>
                <c:pt idx="2">
                  <c:v>45.246223076050903</c:v>
                </c:pt>
                <c:pt idx="3">
                  <c:v>107.033231937762</c:v>
                </c:pt>
                <c:pt idx="4">
                  <c:v>212.86333263631002</c:v>
                </c:pt>
                <c:pt idx="5">
                  <c:v>24.232625562567399</c:v>
                </c:pt>
                <c:pt idx="6">
                  <c:v>193.03767341121403</c:v>
                </c:pt>
                <c:pt idx="7">
                  <c:v>86.361225359254036</c:v>
                </c:pt>
                <c:pt idx="8">
                  <c:v>18.643205520345106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#,##0</c:formatCode>
                <c:ptCount val="9"/>
                <c:pt idx="0">
                  <c:v>115.54413402861699</c:v>
                </c:pt>
                <c:pt idx="1">
                  <c:v>58.606279969148801</c:v>
                </c:pt>
                <c:pt idx="2">
                  <c:v>59.902987146227098</c:v>
                </c:pt>
                <c:pt idx="3">
                  <c:v>196.152855375771</c:v>
                </c:pt>
                <c:pt idx="4">
                  <c:v>365.41714376486198</c:v>
                </c:pt>
                <c:pt idx="5">
                  <c:v>56.983918441725102</c:v>
                </c:pt>
                <c:pt idx="6">
                  <c:v>339.246217818866</c:v>
                </c:pt>
                <c:pt idx="7">
                  <c:v>133.48906905054699</c:v>
                </c:pt>
                <c:pt idx="8">
                  <c:v>21.2988685371486</c:v>
                </c:pt>
              </c:numCache>
            </c:numRef>
          </c:val>
        </c:ser>
        <c:gapWidth val="50"/>
        <c:overlap val="100"/>
        <c:axId val="132320256"/>
        <c:axId val="132375296"/>
      </c:barChart>
      <c:catAx>
        <c:axId val="132320256"/>
        <c:scaling>
          <c:orientation val="maxMin"/>
        </c:scaling>
        <c:axPos val="l"/>
        <c:tickLblPos val="nextTo"/>
        <c:crossAx val="132375296"/>
        <c:crosses val="autoZero"/>
        <c:auto val="1"/>
        <c:lblAlgn val="ctr"/>
        <c:lblOffset val="100"/>
      </c:catAx>
      <c:valAx>
        <c:axId val="132375296"/>
        <c:scaling>
          <c:orientation val="minMax"/>
        </c:scaling>
        <c:axPos val="t"/>
        <c:majorGridlines/>
        <c:numFmt formatCode="#,##0" sourceLinked="1"/>
        <c:tickLblPos val="high"/>
        <c:crossAx val="1323202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0%</c:formatCode>
                <c:ptCount val="9"/>
                <c:pt idx="0">
                  <c:v>0.86763166648754964</c:v>
                </c:pt>
                <c:pt idx="1">
                  <c:v>0.83289537199228392</c:v>
                </c:pt>
                <c:pt idx="2">
                  <c:v>0.86882285199880616</c:v>
                </c:pt>
                <c:pt idx="3">
                  <c:v>0.8549443608985724</c:v>
                </c:pt>
                <c:pt idx="4">
                  <c:v>0.84022106640028649</c:v>
                </c:pt>
                <c:pt idx="5">
                  <c:v>0.79035002555629319</c:v>
                </c:pt>
                <c:pt idx="6">
                  <c:v>0.83004053902459041</c:v>
                </c:pt>
                <c:pt idx="7">
                  <c:v>0.83170207396833862</c:v>
                </c:pt>
                <c:pt idx="8">
                  <c:v>0.87585857059590966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0%</c:formatCode>
                <c:ptCount val="9"/>
                <c:pt idx="0">
                  <c:v>4.8229144337736361E-2</c:v>
                </c:pt>
                <c:pt idx="1">
                  <c:v>5.0698011976761805E-2</c:v>
                </c:pt>
                <c:pt idx="2">
                  <c:v>5.6446172904156086E-2</c:v>
                </c:pt>
                <c:pt idx="3">
                  <c:v>5.1208727951186576E-2</c:v>
                </c:pt>
                <c:pt idx="4">
                  <c:v>5.8814152784082765E-2</c:v>
                </c:pt>
                <c:pt idx="5">
                  <c:v>6.2553379883138818E-2</c:v>
                </c:pt>
                <c:pt idx="6">
                  <c:v>6.1637369571899255E-2</c:v>
                </c:pt>
                <c:pt idx="7">
                  <c:v>6.6110510138427267E-2</c:v>
                </c:pt>
                <c:pt idx="8">
                  <c:v>5.7943765730304041E-2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0%</c:formatCode>
                <c:ptCount val="9"/>
                <c:pt idx="0">
                  <c:v>8.4139189174713969E-2</c:v>
                </c:pt>
                <c:pt idx="1">
                  <c:v>0.11640661603095429</c:v>
                </c:pt>
                <c:pt idx="2">
                  <c:v>7.4730975097037744E-2</c:v>
                </c:pt>
                <c:pt idx="3">
                  <c:v>9.384691115024113E-2</c:v>
                </c:pt>
                <c:pt idx="4">
                  <c:v>0.10096478081563069</c:v>
                </c:pt>
                <c:pt idx="5">
                  <c:v>0.14709659456056787</c:v>
                </c:pt>
                <c:pt idx="6">
                  <c:v>0.10832209140351021</c:v>
                </c:pt>
                <c:pt idx="7">
                  <c:v>0.10218741589323406</c:v>
                </c:pt>
                <c:pt idx="8">
                  <c:v>6.6197663673786336E-2</c:v>
                </c:pt>
              </c:numCache>
            </c:numRef>
          </c:val>
        </c:ser>
        <c:gapWidth val="50"/>
        <c:overlap val="100"/>
        <c:axId val="132481408"/>
        <c:axId val="132482944"/>
      </c:barChart>
      <c:catAx>
        <c:axId val="132481408"/>
        <c:scaling>
          <c:orientation val="maxMin"/>
        </c:scaling>
        <c:axPos val="l"/>
        <c:tickLblPos val="nextTo"/>
        <c:crossAx val="132482944"/>
        <c:crosses val="autoZero"/>
        <c:auto val="1"/>
        <c:lblAlgn val="ctr"/>
        <c:lblOffset val="100"/>
      </c:catAx>
      <c:valAx>
        <c:axId val="132482944"/>
        <c:scaling>
          <c:orientation val="minMax"/>
        </c:scaling>
        <c:axPos val="t"/>
        <c:majorGridlines/>
        <c:numFmt formatCode="0%" sourceLinked="1"/>
        <c:tickLblPos val="high"/>
        <c:crossAx val="13248140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86525" y="32289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8048625" y="3924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0250" y="3048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57875" y="3876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38850" y="34575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38900" y="3448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34050" y="3390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29425" y="3695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38825" y="3009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24575" y="3267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91200" y="32289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705600" y="3286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3"/>
  <sheetViews>
    <sheetView tabSelected="1" workbookViewId="0">
      <selection activeCell="A4" sqref="A4:B5"/>
    </sheetView>
  </sheetViews>
  <sheetFormatPr baseColWidth="10" defaultRowHeight="15"/>
  <cols>
    <col min="1" max="1" width="37.7109375" style="35" customWidth="1"/>
    <col min="2" max="2" width="57.7109375" style="35" customWidth="1"/>
  </cols>
  <sheetData>
    <row r="1" spans="1:2" ht="18.75">
      <c r="A1" s="50" t="s">
        <v>71</v>
      </c>
    </row>
    <row r="2" spans="1:2" ht="18.75">
      <c r="A2" s="50" t="s">
        <v>72</v>
      </c>
    </row>
    <row r="4" spans="1:2" ht="12.75">
      <c r="A4" s="64" t="s">
        <v>63</v>
      </c>
      <c r="B4" s="65"/>
    </row>
    <row r="5" spans="1:2" ht="12.75">
      <c r="A5" s="66"/>
      <c r="B5" s="67"/>
    </row>
    <row r="6" spans="1:2">
      <c r="A6" s="30" t="s">
        <v>48</v>
      </c>
      <c r="B6" s="42" t="s">
        <v>49</v>
      </c>
    </row>
    <row r="7" spans="1:2">
      <c r="A7" s="31"/>
      <c r="B7" s="43"/>
    </row>
    <row r="8" spans="1:2">
      <c r="A8" s="30" t="s">
        <v>50</v>
      </c>
      <c r="B8" s="42" t="s">
        <v>51</v>
      </c>
    </row>
    <row r="9" spans="1:2">
      <c r="A9" s="32" t="s">
        <v>52</v>
      </c>
      <c r="B9" s="44">
        <v>85</v>
      </c>
    </row>
    <row r="10" spans="1:2">
      <c r="A10" s="31"/>
      <c r="B10" s="43"/>
    </row>
    <row r="11" spans="1:2">
      <c r="A11" s="30" t="s">
        <v>53</v>
      </c>
      <c r="B11" s="42"/>
    </row>
    <row r="12" spans="1:2">
      <c r="A12" s="32" t="s">
        <v>54</v>
      </c>
      <c r="B12" s="44">
        <v>56</v>
      </c>
    </row>
    <row r="13" spans="1:2">
      <c r="A13" s="32" t="s">
        <v>55</v>
      </c>
      <c r="B13" s="44" t="s">
        <v>56</v>
      </c>
    </row>
    <row r="14" spans="1:2">
      <c r="A14" s="31"/>
      <c r="B14" s="43"/>
    </row>
    <row r="15" spans="1:2" ht="45">
      <c r="A15" s="30" t="s">
        <v>16</v>
      </c>
      <c r="B15" s="45" t="s">
        <v>139</v>
      </c>
    </row>
    <row r="16" spans="1:2">
      <c r="A16" s="31"/>
      <c r="B16" s="43"/>
    </row>
    <row r="17" spans="1:2" ht="60">
      <c r="A17" s="30" t="s">
        <v>57</v>
      </c>
      <c r="B17" s="45" t="s">
        <v>58</v>
      </c>
    </row>
    <row r="18" spans="1:2" ht="45">
      <c r="A18" s="33"/>
      <c r="B18" s="46" t="s">
        <v>59</v>
      </c>
    </row>
    <row r="19" spans="1:2" ht="45">
      <c r="A19" s="32"/>
      <c r="B19" s="46" t="s">
        <v>60</v>
      </c>
    </row>
    <row r="20" spans="1:2" ht="30">
      <c r="A20" s="32"/>
      <c r="B20" s="46" t="s">
        <v>61</v>
      </c>
    </row>
    <row r="21" spans="1:2">
      <c r="A21" s="34"/>
      <c r="B21" s="47"/>
    </row>
    <row r="23" spans="1:2" ht="17.100000000000001" customHeight="1">
      <c r="A23" s="48" t="s">
        <v>64</v>
      </c>
    </row>
    <row r="24" spans="1:2" ht="15" customHeight="1">
      <c r="A24" s="49" t="s">
        <v>84</v>
      </c>
    </row>
    <row r="25" spans="1:2" ht="15" customHeight="1">
      <c r="A25" s="49" t="s">
        <v>65</v>
      </c>
    </row>
    <row r="26" spans="1:2" ht="15" customHeight="1">
      <c r="A26" s="49" t="s">
        <v>66</v>
      </c>
    </row>
    <row r="27" spans="1:2" ht="15" customHeight="1">
      <c r="A27" s="49" t="s">
        <v>67</v>
      </c>
    </row>
    <row r="28" spans="1:2" ht="15" customHeight="1">
      <c r="A28" s="49" t="s">
        <v>68</v>
      </c>
    </row>
    <row r="29" spans="1:2" ht="15" customHeight="1">
      <c r="A29" s="49" t="s">
        <v>69</v>
      </c>
    </row>
    <row r="30" spans="1:2" ht="15" customHeight="1">
      <c r="A30" s="49" t="s">
        <v>70</v>
      </c>
    </row>
    <row r="34" spans="1:1">
      <c r="A34" s="54" t="s">
        <v>72</v>
      </c>
    </row>
    <row r="35" spans="1:1">
      <c r="A35" s="54" t="s">
        <v>85</v>
      </c>
    </row>
    <row r="36" spans="1:1">
      <c r="A36" s="54" t="s">
        <v>86</v>
      </c>
    </row>
    <row r="37" spans="1:1">
      <c r="A37" s="54"/>
    </row>
    <row r="38" spans="1:1">
      <c r="A38" s="54" t="s">
        <v>87</v>
      </c>
    </row>
    <row r="39" spans="1:1">
      <c r="A39" s="54" t="s">
        <v>71</v>
      </c>
    </row>
    <row r="40" spans="1:1">
      <c r="A40" s="54" t="s">
        <v>88</v>
      </c>
    </row>
    <row r="41" spans="1:1">
      <c r="A41" s="53" t="s">
        <v>89</v>
      </c>
    </row>
    <row r="42" spans="1:1">
      <c r="A42" s="54"/>
    </row>
    <row r="43" spans="1:1">
      <c r="A43" s="54" t="s">
        <v>90</v>
      </c>
    </row>
  </sheetData>
  <mergeCells count="1">
    <mergeCell ref="A4:B5"/>
  </mergeCells>
  <hyperlinks>
    <hyperlink ref="A41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3" customWidth="1"/>
    <col min="2" max="2" width="70.7109375" style="63" customWidth="1"/>
    <col min="3" max="16384" width="11.42578125" style="55"/>
  </cols>
  <sheetData>
    <row r="1" spans="1:2">
      <c r="A1" s="68" t="s">
        <v>91</v>
      </c>
      <c r="B1" s="68" t="s">
        <v>92</v>
      </c>
    </row>
    <row r="2" spans="1:2">
      <c r="A2" s="69"/>
      <c r="B2" s="69"/>
    </row>
    <row r="3" spans="1:2">
      <c r="A3" s="56" t="s">
        <v>18</v>
      </c>
      <c r="B3" s="57" t="s">
        <v>93</v>
      </c>
    </row>
    <row r="4" spans="1:2">
      <c r="A4" s="58" t="s">
        <v>24</v>
      </c>
      <c r="B4" s="59" t="s">
        <v>94</v>
      </c>
    </row>
    <row r="5" spans="1:2" ht="30">
      <c r="A5" s="58" t="s">
        <v>19</v>
      </c>
      <c r="B5" s="59" t="s">
        <v>95</v>
      </c>
    </row>
    <row r="6" spans="1:2" ht="45">
      <c r="A6" s="58" t="s">
        <v>25</v>
      </c>
      <c r="B6" s="59" t="s">
        <v>96</v>
      </c>
    </row>
    <row r="7" spans="1:2">
      <c r="A7" s="58" t="s">
        <v>73</v>
      </c>
      <c r="B7" s="59" t="s">
        <v>97</v>
      </c>
    </row>
    <row r="8" spans="1:2" ht="30">
      <c r="A8" s="58" t="s">
        <v>20</v>
      </c>
      <c r="B8" s="59" t="s">
        <v>98</v>
      </c>
    </row>
    <row r="9" spans="1:2" ht="30">
      <c r="A9" s="58" t="s">
        <v>21</v>
      </c>
      <c r="B9" s="59" t="s">
        <v>99</v>
      </c>
    </row>
    <row r="10" spans="1:2" ht="17.25">
      <c r="A10" s="58" t="s">
        <v>100</v>
      </c>
      <c r="B10" s="59" t="s">
        <v>101</v>
      </c>
    </row>
    <row r="11" spans="1:2" ht="45">
      <c r="A11" s="58" t="s">
        <v>22</v>
      </c>
      <c r="B11" s="59" t="s">
        <v>102</v>
      </c>
    </row>
    <row r="12" spans="1:2" ht="17.25">
      <c r="A12" s="58" t="s">
        <v>103</v>
      </c>
      <c r="B12" s="60" t="s">
        <v>104</v>
      </c>
    </row>
    <row r="13" spans="1:2" ht="17.25">
      <c r="A13" s="58" t="s">
        <v>105</v>
      </c>
      <c r="B13" s="60" t="s">
        <v>106</v>
      </c>
    </row>
    <row r="14" spans="1:2">
      <c r="A14" s="58" t="s">
        <v>80</v>
      </c>
      <c r="B14" s="60" t="s">
        <v>107</v>
      </c>
    </row>
    <row r="15" spans="1:2">
      <c r="A15" s="58" t="s">
        <v>81</v>
      </c>
      <c r="B15" s="60" t="s">
        <v>108</v>
      </c>
    </row>
    <row r="16" spans="1:2">
      <c r="A16" s="58" t="s">
        <v>26</v>
      </c>
      <c r="B16" s="60" t="s">
        <v>109</v>
      </c>
    </row>
    <row r="17" spans="1:2" ht="30">
      <c r="A17" s="58" t="s">
        <v>82</v>
      </c>
      <c r="B17" s="60" t="s">
        <v>110</v>
      </c>
    </row>
    <row r="18" spans="1:2">
      <c r="A18" s="58" t="s">
        <v>27</v>
      </c>
      <c r="B18" s="60" t="s">
        <v>111</v>
      </c>
    </row>
    <row r="19" spans="1:2">
      <c r="A19" s="58" t="s">
        <v>28</v>
      </c>
      <c r="B19" s="60" t="s">
        <v>112</v>
      </c>
    </row>
    <row r="20" spans="1:2" ht="30">
      <c r="A20" s="58" t="s">
        <v>83</v>
      </c>
      <c r="B20" s="60" t="s">
        <v>113</v>
      </c>
    </row>
    <row r="21" spans="1:2">
      <c r="A21" s="58" t="s">
        <v>29</v>
      </c>
      <c r="B21" s="60" t="s">
        <v>114</v>
      </c>
    </row>
    <row r="22" spans="1:2" ht="17.25">
      <c r="A22" s="58" t="s">
        <v>115</v>
      </c>
      <c r="B22" s="60" t="s">
        <v>116</v>
      </c>
    </row>
    <row r="23" spans="1:2" ht="45">
      <c r="A23" s="58" t="s">
        <v>117</v>
      </c>
      <c r="B23" s="60" t="s">
        <v>118</v>
      </c>
    </row>
    <row r="24" spans="1:2">
      <c r="A24" s="58" t="s">
        <v>30</v>
      </c>
      <c r="B24" s="60" t="s">
        <v>119</v>
      </c>
    </row>
    <row r="25" spans="1:2">
      <c r="A25" s="58" t="s">
        <v>120</v>
      </c>
      <c r="B25" s="60" t="s">
        <v>121</v>
      </c>
    </row>
    <row r="26" spans="1:2">
      <c r="A26" s="58" t="s">
        <v>32</v>
      </c>
      <c r="B26" s="60" t="s">
        <v>122</v>
      </c>
    </row>
    <row r="27" spans="1:2">
      <c r="A27" s="58" t="s">
        <v>33</v>
      </c>
      <c r="B27" s="60" t="s">
        <v>123</v>
      </c>
    </row>
    <row r="28" spans="1:2">
      <c r="A28" s="58" t="s">
        <v>34</v>
      </c>
      <c r="B28" s="60" t="s">
        <v>124</v>
      </c>
    </row>
    <row r="29" spans="1:2">
      <c r="A29" s="58" t="s">
        <v>35</v>
      </c>
      <c r="B29" s="60" t="s">
        <v>125</v>
      </c>
    </row>
    <row r="30" spans="1:2">
      <c r="A30" s="58" t="s">
        <v>126</v>
      </c>
      <c r="B30" s="60" t="s">
        <v>127</v>
      </c>
    </row>
    <row r="31" spans="1:2">
      <c r="A31" s="58" t="s">
        <v>37</v>
      </c>
      <c r="B31" s="60" t="s">
        <v>128</v>
      </c>
    </row>
    <row r="32" spans="1:2">
      <c r="A32" s="58" t="s">
        <v>38</v>
      </c>
      <c r="B32" s="60" t="s">
        <v>129</v>
      </c>
    </row>
    <row r="33" spans="1:2">
      <c r="A33" s="58" t="s">
        <v>39</v>
      </c>
      <c r="B33" s="60" t="s">
        <v>130</v>
      </c>
    </row>
    <row r="34" spans="1:2">
      <c r="A34" s="58" t="s">
        <v>40</v>
      </c>
      <c r="B34" s="60" t="s">
        <v>131</v>
      </c>
    </row>
    <row r="35" spans="1:2">
      <c r="A35" s="58" t="s">
        <v>41</v>
      </c>
      <c r="B35" s="60" t="s">
        <v>132</v>
      </c>
    </row>
    <row r="36" spans="1:2">
      <c r="A36" s="58" t="s">
        <v>42</v>
      </c>
      <c r="B36" s="60" t="s">
        <v>133</v>
      </c>
    </row>
    <row r="37" spans="1:2" ht="30">
      <c r="A37" s="58" t="s">
        <v>43</v>
      </c>
      <c r="B37" s="60" t="s">
        <v>134</v>
      </c>
    </row>
    <row r="38" spans="1:2">
      <c r="A38" s="58" t="s">
        <v>135</v>
      </c>
      <c r="B38" s="60" t="s">
        <v>136</v>
      </c>
    </row>
    <row r="39" spans="1:2">
      <c r="A39" s="61" t="s">
        <v>137</v>
      </c>
      <c r="B39" s="62" t="s">
        <v>138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2" t="s">
        <v>74</v>
      </c>
      <c r="I1" s="71" t="s">
        <v>140</v>
      </c>
    </row>
    <row r="3" spans="1:9" ht="50.1" customHeight="1">
      <c r="A3" s="2" t="s">
        <v>18</v>
      </c>
      <c r="B3" s="2" t="s">
        <v>19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5779.6342962960307</v>
      </c>
      <c r="D4" s="7">
        <f t="shared" ref="D4:D10" si="0">C4/$C$13</f>
        <v>0.42701506250375648</v>
      </c>
      <c r="E4" s="6">
        <v>279883</v>
      </c>
      <c r="F4" s="6">
        <v>17788</v>
      </c>
      <c r="G4" s="6">
        <f>(C4*10000)/E4</f>
        <v>206.50179883365661</v>
      </c>
      <c r="H4" s="6">
        <f>(C4*10000)/F4</f>
        <v>3249.1760154576291</v>
      </c>
      <c r="I4" s="6">
        <f>(C4*10000)/(E4+F4)</f>
        <v>194.16181946834024</v>
      </c>
    </row>
    <row r="5" spans="1:9" ht="15" customHeight="1">
      <c r="A5" s="8">
        <v>12</v>
      </c>
      <c r="B5" s="8" t="s">
        <v>1</v>
      </c>
      <c r="C5" s="9">
        <v>2184.2899063547702</v>
      </c>
      <c r="D5" s="10">
        <f t="shared" si="0"/>
        <v>0.16138126446618911</v>
      </c>
      <c r="E5" s="9">
        <v>4271</v>
      </c>
      <c r="F5" s="9">
        <v>79746</v>
      </c>
      <c r="G5" s="9">
        <f t="shared" ref="G5:G10" si="1">(C5*10000)/E5</f>
        <v>5114.2353227693047</v>
      </c>
      <c r="H5" s="9">
        <f t="shared" ref="H5:H10" si="2">(C5*10000)/F5</f>
        <v>273.90588949348808</v>
      </c>
      <c r="I5" s="9">
        <f t="shared" ref="I5:I10" si="3">(C5*10000)/(E5+F5)</f>
        <v>259.98189727730937</v>
      </c>
    </row>
    <row r="6" spans="1:9" ht="15" customHeight="1">
      <c r="A6" s="8">
        <v>13</v>
      </c>
      <c r="B6" s="8" t="s">
        <v>2</v>
      </c>
      <c r="C6" s="9">
        <v>2008.4749111293402</v>
      </c>
      <c r="D6" s="10">
        <f t="shared" si="0"/>
        <v>0.14839157561625652</v>
      </c>
      <c r="E6" s="9">
        <v>88967</v>
      </c>
      <c r="F6" s="9">
        <v>37762</v>
      </c>
      <c r="G6" s="9">
        <f t="shared" si="1"/>
        <v>225.75504525603202</v>
      </c>
      <c r="H6" s="9">
        <f t="shared" si="2"/>
        <v>531.87726050774324</v>
      </c>
      <c r="I6" s="9">
        <f t="shared" si="3"/>
        <v>158.4858170686536</v>
      </c>
    </row>
    <row r="7" spans="1:9" ht="15" customHeight="1">
      <c r="A7" s="8">
        <v>14</v>
      </c>
      <c r="B7" s="8" t="s">
        <v>3</v>
      </c>
      <c r="C7" s="9">
        <v>1013.3890943856201</v>
      </c>
      <c r="D7" s="10">
        <f t="shared" si="0"/>
        <v>7.4871935713480012E-2</v>
      </c>
      <c r="E7" s="9">
        <v>55820</v>
      </c>
      <c r="F7" s="9">
        <v>43742</v>
      </c>
      <c r="G7" s="9">
        <f t="shared" si="1"/>
        <v>181.54587860724115</v>
      </c>
      <c r="H7" s="9">
        <f t="shared" si="2"/>
        <v>231.67415627671804</v>
      </c>
      <c r="I7" s="9">
        <f t="shared" si="3"/>
        <v>101.78472654081075</v>
      </c>
    </row>
    <row r="8" spans="1:9" ht="15" customHeight="1">
      <c r="A8" s="8">
        <v>15</v>
      </c>
      <c r="B8" s="8" t="s">
        <v>4</v>
      </c>
      <c r="C8" s="9">
        <v>1816.23275532549</v>
      </c>
      <c r="D8" s="10">
        <f t="shared" si="0"/>
        <v>0.13418820357435296</v>
      </c>
      <c r="E8" s="9">
        <v>7755</v>
      </c>
      <c r="F8" s="9">
        <v>38104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321.92321057604698</v>
      </c>
      <c r="D9" s="10">
        <f t="shared" si="0"/>
        <v>2.3784560205416101E-2</v>
      </c>
      <c r="E9" s="9">
        <v>117</v>
      </c>
      <c r="F9" s="9">
        <v>72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6</v>
      </c>
      <c r="C10" s="9">
        <v>411.02169436781702</v>
      </c>
      <c r="D10" s="10">
        <f t="shared" si="0"/>
        <v>3.0367397920548916E-2</v>
      </c>
      <c r="E10" s="9">
        <v>438</v>
      </c>
      <c r="F10" s="9">
        <v>933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70"/>
      <c r="B13" s="70"/>
      <c r="C13" s="11">
        <f>SUM(C4:C12)</f>
        <v>13534.965868435114</v>
      </c>
      <c r="D13" s="12"/>
      <c r="E13" s="11">
        <f>SUM(E4:E12)</f>
        <v>437251</v>
      </c>
      <c r="F13" s="11">
        <f>SUM(F4:F12)</f>
        <v>218147</v>
      </c>
      <c r="G13" s="11">
        <f>(C13*10000)/E13</f>
        <v>309.54682478565206</v>
      </c>
      <c r="H13" s="11">
        <f>(C13*10000)/F13</f>
        <v>620.45161604033581</v>
      </c>
      <c r="I13" s="11">
        <f>(C13*10000)/(E13+F13)</f>
        <v>206.51521470061115</v>
      </c>
    </row>
    <row r="14" spans="1:9" ht="15" customHeight="1">
      <c r="A14" s="51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2" t="s">
        <v>75</v>
      </c>
      <c r="I1" s="71" t="s">
        <v>140</v>
      </c>
    </row>
    <row r="3" spans="1:9" ht="50.1" customHeight="1">
      <c r="A3" s="2" t="s">
        <v>24</v>
      </c>
      <c r="B3" s="2" t="s">
        <v>25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7</v>
      </c>
      <c r="C4" s="6">
        <v>1373.24991079592</v>
      </c>
      <c r="D4" s="7">
        <f t="shared" ref="D4:D12" si="0">C4/$C$13</f>
        <v>0.10145942916623629</v>
      </c>
      <c r="E4" s="6">
        <v>72162</v>
      </c>
      <c r="F4" s="6">
        <v>64445</v>
      </c>
      <c r="G4" s="6">
        <f>(C4*10000)/E4</f>
        <v>190.30097707878383</v>
      </c>
      <c r="H4" s="6">
        <f>(C4*10000)/F4</f>
        <v>213.08866642810457</v>
      </c>
      <c r="I4" s="6">
        <f>(C4*10000)/(E4+F4)</f>
        <v>100.52558879090529</v>
      </c>
    </row>
    <row r="5" spans="1:9" ht="15" customHeight="1">
      <c r="A5" s="8">
        <v>2</v>
      </c>
      <c r="B5" s="8" t="s">
        <v>8</v>
      </c>
      <c r="C5" s="9">
        <v>503.461761602661</v>
      </c>
      <c r="D5" s="10">
        <f t="shared" si="0"/>
        <v>3.7197120886487293E-2</v>
      </c>
      <c r="E5" s="9">
        <v>16591</v>
      </c>
      <c r="F5" s="9">
        <v>9814</v>
      </c>
      <c r="G5" s="9">
        <f t="shared" ref="G5:G12" si="1">(C5*10000)/E5</f>
        <v>303.45474148795194</v>
      </c>
      <c r="H5" s="9">
        <f t="shared" ref="H5:H12" si="2">(C5*10000)/F5</f>
        <v>513.00362910399531</v>
      </c>
      <c r="I5" s="9">
        <f t="shared" ref="I5:I12" si="3">(C5*10000)/(E5+F5)</f>
        <v>190.66910115609204</v>
      </c>
    </row>
    <row r="6" spans="1:9" ht="15" customHeight="1">
      <c r="A6" s="8">
        <v>3</v>
      </c>
      <c r="B6" s="8" t="s">
        <v>9</v>
      </c>
      <c r="C6" s="9">
        <v>801.58176804790003</v>
      </c>
      <c r="D6" s="10">
        <f t="shared" si="0"/>
        <v>5.9223035790379595E-2</v>
      </c>
      <c r="E6" s="9">
        <v>30622</v>
      </c>
      <c r="F6" s="9">
        <v>9819</v>
      </c>
      <c r="G6" s="9">
        <f t="shared" si="1"/>
        <v>261.76662793021359</v>
      </c>
      <c r="H6" s="9">
        <f t="shared" si="2"/>
        <v>816.35784504318167</v>
      </c>
      <c r="I6" s="9">
        <f t="shared" si="3"/>
        <v>198.21017483442546</v>
      </c>
    </row>
    <row r="7" spans="1:9" ht="15" customHeight="1">
      <c r="A7" s="8">
        <v>4</v>
      </c>
      <c r="B7" s="8" t="s">
        <v>10</v>
      </c>
      <c r="C7" s="9">
        <v>2090.13651031888</v>
      </c>
      <c r="D7" s="10">
        <f t="shared" si="0"/>
        <v>0.15442495612000645</v>
      </c>
      <c r="E7" s="9">
        <v>79891</v>
      </c>
      <c r="F7" s="9">
        <v>43423</v>
      </c>
      <c r="G7" s="9">
        <f t="shared" si="1"/>
        <v>261.62352584382222</v>
      </c>
      <c r="H7" s="9">
        <f t="shared" si="2"/>
        <v>481.34318456091938</v>
      </c>
      <c r="I7" s="9">
        <f t="shared" si="3"/>
        <v>169.49709767900484</v>
      </c>
    </row>
    <row r="8" spans="1:9" ht="15" customHeight="1">
      <c r="A8" s="8">
        <v>5</v>
      </c>
      <c r="B8" s="8" t="s">
        <v>11</v>
      </c>
      <c r="C8" s="9">
        <v>3619.2535735024398</v>
      </c>
      <c r="D8" s="10">
        <f t="shared" si="0"/>
        <v>0.26740027338693884</v>
      </c>
      <c r="E8" s="9">
        <v>108146</v>
      </c>
      <c r="F8" s="9">
        <v>41864</v>
      </c>
      <c r="G8" s="9">
        <f t="shared" si="1"/>
        <v>334.66365593756956</v>
      </c>
      <c r="H8" s="9">
        <f t="shared" si="2"/>
        <v>864.52646032448877</v>
      </c>
      <c r="I8" s="9">
        <f t="shared" si="3"/>
        <v>241.26748706769149</v>
      </c>
    </row>
    <row r="9" spans="1:9" ht="15" customHeight="1">
      <c r="A9" s="8">
        <v>6</v>
      </c>
      <c r="B9" s="8" t="s">
        <v>12</v>
      </c>
      <c r="C9" s="9">
        <v>387.39114669484502</v>
      </c>
      <c r="D9" s="10">
        <f t="shared" si="0"/>
        <v>2.86215089465633E-2</v>
      </c>
      <c r="E9" s="9">
        <v>11824</v>
      </c>
      <c r="F9" s="9">
        <v>5457</v>
      </c>
      <c r="G9" s="9">
        <f t="shared" si="1"/>
        <v>327.63121337520721</v>
      </c>
      <c r="H9" s="9">
        <f t="shared" si="2"/>
        <v>709.89764833213303</v>
      </c>
      <c r="I9" s="9">
        <f t="shared" si="3"/>
        <v>224.17171847395696</v>
      </c>
    </row>
    <row r="10" spans="1:9" ht="15" customHeight="1">
      <c r="A10" s="8">
        <v>7</v>
      </c>
      <c r="B10" s="8" t="s">
        <v>13</v>
      </c>
      <c r="C10" s="9">
        <v>3131.8285441437902</v>
      </c>
      <c r="D10" s="10">
        <f t="shared" si="0"/>
        <v>0.23138798978780742</v>
      </c>
      <c r="E10" s="9">
        <v>82747</v>
      </c>
      <c r="F10" s="9">
        <v>31374</v>
      </c>
      <c r="G10" s="9">
        <f t="shared" si="1"/>
        <v>378.4824276582583</v>
      </c>
      <c r="H10" s="9">
        <f t="shared" si="2"/>
        <v>998.22418057748132</v>
      </c>
      <c r="I10" s="9">
        <f t="shared" si="3"/>
        <v>274.43052060039696</v>
      </c>
    </row>
    <row r="11" spans="1:9" ht="15" customHeight="1">
      <c r="A11" s="8">
        <v>8</v>
      </c>
      <c r="B11" s="8" t="s">
        <v>14</v>
      </c>
      <c r="C11" s="9">
        <v>1306.31612399336</v>
      </c>
      <c r="D11" s="10">
        <f t="shared" si="0"/>
        <v>9.6514179399581457E-2</v>
      </c>
      <c r="E11" s="9">
        <v>28409</v>
      </c>
      <c r="F11" s="9">
        <v>9216</v>
      </c>
      <c r="G11" s="9">
        <f t="shared" si="1"/>
        <v>459.82474708485336</v>
      </c>
      <c r="H11" s="9">
        <f t="shared" si="2"/>
        <v>1417.4437109302951</v>
      </c>
      <c r="I11" s="9">
        <f t="shared" si="3"/>
        <v>347.19365421750427</v>
      </c>
    </row>
    <row r="12" spans="1:9" ht="15" customHeight="1">
      <c r="A12" s="8">
        <v>9</v>
      </c>
      <c r="B12" s="8" t="s">
        <v>15</v>
      </c>
      <c r="C12" s="9">
        <v>321.74652933533599</v>
      </c>
      <c r="D12" s="10">
        <f t="shared" si="0"/>
        <v>2.377150651599946E-2</v>
      </c>
      <c r="E12" s="9">
        <v>6859</v>
      </c>
      <c r="F12" s="9">
        <v>2735</v>
      </c>
      <c r="G12" s="9">
        <f t="shared" si="1"/>
        <v>469.08664431452985</v>
      </c>
      <c r="H12" s="9">
        <f t="shared" si="2"/>
        <v>1176.404129196841</v>
      </c>
      <c r="I12" s="9">
        <f t="shared" si="3"/>
        <v>335.36223612188451</v>
      </c>
    </row>
    <row r="13" spans="1:9" ht="15" customHeight="1">
      <c r="A13" s="70"/>
      <c r="B13" s="70"/>
      <c r="C13" s="11">
        <f>SUM(C4:C12)</f>
        <v>13534.965868435131</v>
      </c>
      <c r="D13" s="12"/>
      <c r="E13" s="11">
        <f>SUM(E4:E12)</f>
        <v>437251</v>
      </c>
      <c r="F13" s="11">
        <f>SUM(F4:F12)</f>
        <v>218147</v>
      </c>
      <c r="G13" s="11">
        <f>(C13*10000)/E13</f>
        <v>309.5468247856524</v>
      </c>
      <c r="H13" s="11">
        <f>(C13*10000)/F13</f>
        <v>620.45161604033649</v>
      </c>
      <c r="I13" s="11">
        <f>(C13*10000)/(E13+F13)</f>
        <v>206.51521470061138</v>
      </c>
    </row>
    <row r="14" spans="1:9" ht="15" customHeight="1">
      <c r="A14" s="51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2" t="s">
        <v>76</v>
      </c>
      <c r="J1" s="71" t="s">
        <v>140</v>
      </c>
    </row>
    <row r="3" spans="1:10" ht="50.1" customHeight="1">
      <c r="A3" s="2" t="s">
        <v>18</v>
      </c>
      <c r="B3" s="2" t="s">
        <v>19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11</v>
      </c>
      <c r="B4" s="5" t="s">
        <v>0</v>
      </c>
      <c r="C4" s="14">
        <v>490.72001235068899</v>
      </c>
      <c r="D4" s="14">
        <v>902.50623516624603</v>
      </c>
      <c r="E4" s="14">
        <v>4877.1280611297843</v>
      </c>
      <c r="F4" s="14">
        <v>411.78622281555704</v>
      </c>
      <c r="G4" s="14">
        <v>490.72001235068899</v>
      </c>
      <c r="H4" s="15">
        <f>E4/SUM($E4:$G4)</f>
        <v>0.84384717286617394</v>
      </c>
      <c r="I4" s="15">
        <f t="shared" ref="I4:J4" si="0">F4/SUM($E4:$G4)</f>
        <v>7.124779903106615E-2</v>
      </c>
      <c r="J4" s="15">
        <f t="shared" si="0"/>
        <v>8.4905028102759822E-2</v>
      </c>
    </row>
    <row r="5" spans="1:10" ht="15" customHeight="1">
      <c r="A5" s="8">
        <v>12</v>
      </c>
      <c r="B5" s="8" t="s">
        <v>1</v>
      </c>
      <c r="C5" s="16">
        <v>650.20846892342399</v>
      </c>
      <c r="D5" s="16">
        <v>814.91274292173409</v>
      </c>
      <c r="E5" s="16">
        <v>1369.377163433036</v>
      </c>
      <c r="F5" s="16">
        <v>164.7042739983101</v>
      </c>
      <c r="G5" s="16">
        <v>650.20846892342399</v>
      </c>
      <c r="H5" s="17">
        <f t="shared" ref="H5:H13" si="1">E5/SUM($E5:$G5)</f>
        <v>0.62692097759051912</v>
      </c>
      <c r="I5" s="17">
        <f t="shared" ref="I5:I13" si="2">F5/SUM($E5:$G5)</f>
        <v>7.540403566355125E-2</v>
      </c>
      <c r="J5" s="17">
        <f t="shared" ref="J5:J13" si="3">G5/SUM($E5:$G5)</f>
        <v>0.29767498674592957</v>
      </c>
    </row>
    <row r="6" spans="1:10" ht="15" customHeight="1">
      <c r="A6" s="8">
        <v>13</v>
      </c>
      <c r="B6" s="8" t="s">
        <v>2</v>
      </c>
      <c r="C6" s="16">
        <v>177.118457951696</v>
      </c>
      <c r="D6" s="16">
        <v>330.03513754373301</v>
      </c>
      <c r="E6" s="16">
        <v>1678.4397735856071</v>
      </c>
      <c r="F6" s="16">
        <v>152.91667959203701</v>
      </c>
      <c r="G6" s="16">
        <v>177.118457951696</v>
      </c>
      <c r="H6" s="17">
        <f t="shared" si="1"/>
        <v>0.8356787352856907</v>
      </c>
      <c r="I6" s="17">
        <f t="shared" si="2"/>
        <v>7.6135718073796543E-2</v>
      </c>
      <c r="J6" s="17">
        <f t="shared" si="3"/>
        <v>8.8185546640512688E-2</v>
      </c>
    </row>
    <row r="7" spans="1:10" ht="15" customHeight="1">
      <c r="A7" s="8">
        <v>14</v>
      </c>
      <c r="B7" s="8" t="s">
        <v>3</v>
      </c>
      <c r="C7" s="16">
        <v>28.594534907106699</v>
      </c>
      <c r="D7" s="16">
        <v>78.360054583837609</v>
      </c>
      <c r="E7" s="16">
        <v>935.02903980178246</v>
      </c>
      <c r="F7" s="16">
        <v>49.765519676730911</v>
      </c>
      <c r="G7" s="16">
        <v>28.594534907106699</v>
      </c>
      <c r="H7" s="17">
        <f t="shared" si="1"/>
        <v>0.92267525374215287</v>
      </c>
      <c r="I7" s="17">
        <f t="shared" si="2"/>
        <v>4.9108007923552688E-2</v>
      </c>
      <c r="J7" s="17">
        <f t="shared" si="3"/>
        <v>2.8216738334294486E-2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6">
        <v>1816.23275532549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6">
        <v>321.92321057604698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6</v>
      </c>
      <c r="C10" s="13" t="s">
        <v>47</v>
      </c>
      <c r="D10" s="13" t="s">
        <v>47</v>
      </c>
      <c r="E10" s="16">
        <v>411.02169436781702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70"/>
      <c r="B13" s="70"/>
      <c r="C13" s="11">
        <f>SUM(C4:C12)</f>
        <v>1346.6414741329156</v>
      </c>
      <c r="D13" s="11">
        <f t="shared" ref="D13:G13" si="4">SUM(D4:D12)</f>
        <v>2125.8141702155508</v>
      </c>
      <c r="E13" s="11">
        <f t="shared" si="4"/>
        <v>11409.151698219566</v>
      </c>
      <c r="F13" s="11">
        <f t="shared" si="4"/>
        <v>779.17269608263507</v>
      </c>
      <c r="G13" s="11">
        <f t="shared" si="4"/>
        <v>1346.6414741329156</v>
      </c>
      <c r="H13" s="18">
        <f t="shared" si="1"/>
        <v>0.84293908156996833</v>
      </c>
      <c r="I13" s="18">
        <f t="shared" si="2"/>
        <v>5.7567392755658378E-2</v>
      </c>
      <c r="J13" s="18">
        <f t="shared" si="3"/>
        <v>9.9493525674373307E-2</v>
      </c>
    </row>
    <row r="14" spans="1:10" ht="15" customHeight="1">
      <c r="A14" s="51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2" t="s">
        <v>77</v>
      </c>
      <c r="J1" s="71" t="s">
        <v>140</v>
      </c>
    </row>
    <row r="3" spans="1:10" ht="50.1" customHeight="1">
      <c r="A3" s="2" t="s">
        <v>24</v>
      </c>
      <c r="B3" s="2" t="s">
        <v>25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</v>
      </c>
      <c r="B4" s="5" t="s">
        <v>7</v>
      </c>
      <c r="C4" s="14">
        <v>115.54413402861699</v>
      </c>
      <c r="D4" s="14">
        <v>181.77480218817701</v>
      </c>
      <c r="E4" s="14">
        <v>1191.4751086077429</v>
      </c>
      <c r="F4" s="14">
        <v>66.230668159560011</v>
      </c>
      <c r="G4" s="14">
        <v>115.54413402861699</v>
      </c>
      <c r="H4" s="15">
        <f>E4/SUM($E4:$G4)</f>
        <v>0.86763166648754964</v>
      </c>
      <c r="I4" s="15">
        <f t="shared" ref="I4:J4" si="0">F4/SUM($E4:$G4)</f>
        <v>4.8229144337736361E-2</v>
      </c>
      <c r="J4" s="15">
        <f t="shared" si="0"/>
        <v>8.4139189174713969E-2</v>
      </c>
    </row>
    <row r="5" spans="1:10" ht="15" customHeight="1">
      <c r="A5" s="8">
        <v>2</v>
      </c>
      <c r="B5" s="8" t="s">
        <v>8</v>
      </c>
      <c r="C5" s="16">
        <v>58.606279969148801</v>
      </c>
      <c r="D5" s="16">
        <v>84.130790388722104</v>
      </c>
      <c r="E5" s="16">
        <v>419.33097121393888</v>
      </c>
      <c r="F5" s="16">
        <v>25.524510419573303</v>
      </c>
      <c r="G5" s="16">
        <v>58.606279969148801</v>
      </c>
      <c r="H5" s="17">
        <f t="shared" ref="H5:H13" si="1">E5/SUM($E5:$G5)</f>
        <v>0.83289537199228392</v>
      </c>
      <c r="I5" s="17">
        <f t="shared" ref="I5:I13" si="2">F5/SUM($E5:$G5)</f>
        <v>5.0698011976761805E-2</v>
      </c>
      <c r="J5" s="17">
        <f t="shared" ref="J5:J13" si="3">G5/SUM($E5:$G5)</f>
        <v>0.11640661603095429</v>
      </c>
    </row>
    <row r="6" spans="1:10" ht="15" customHeight="1">
      <c r="A6" s="8">
        <v>3</v>
      </c>
      <c r="B6" s="8" t="s">
        <v>9</v>
      </c>
      <c r="C6" s="16">
        <v>59.902987146227098</v>
      </c>
      <c r="D6" s="16">
        <v>105.149210222278</v>
      </c>
      <c r="E6" s="16">
        <v>696.43255782562198</v>
      </c>
      <c r="F6" s="16">
        <v>45.246223076050903</v>
      </c>
      <c r="G6" s="16">
        <v>59.902987146227098</v>
      </c>
      <c r="H6" s="17">
        <f t="shared" si="1"/>
        <v>0.86882285199880616</v>
      </c>
      <c r="I6" s="17">
        <f t="shared" si="2"/>
        <v>5.6446172904156086E-2</v>
      </c>
      <c r="J6" s="17">
        <f t="shared" si="3"/>
        <v>7.4730975097037744E-2</v>
      </c>
    </row>
    <row r="7" spans="1:10" ht="15" customHeight="1">
      <c r="A7" s="8">
        <v>4</v>
      </c>
      <c r="B7" s="8" t="s">
        <v>10</v>
      </c>
      <c r="C7" s="16">
        <v>196.152855375771</v>
      </c>
      <c r="D7" s="16">
        <v>303.18608731353299</v>
      </c>
      <c r="E7" s="16">
        <v>1786.9504230053471</v>
      </c>
      <c r="F7" s="16">
        <v>107.033231937762</v>
      </c>
      <c r="G7" s="16">
        <v>196.152855375771</v>
      </c>
      <c r="H7" s="17">
        <f t="shared" si="1"/>
        <v>0.8549443608985724</v>
      </c>
      <c r="I7" s="17">
        <f t="shared" si="2"/>
        <v>5.1208727951186576E-2</v>
      </c>
      <c r="J7" s="17">
        <f t="shared" si="3"/>
        <v>9.384691115024113E-2</v>
      </c>
    </row>
    <row r="8" spans="1:10" ht="15" customHeight="1">
      <c r="A8" s="8">
        <v>5</v>
      </c>
      <c r="B8" s="8" t="s">
        <v>11</v>
      </c>
      <c r="C8" s="16">
        <v>365.41714376486198</v>
      </c>
      <c r="D8" s="16">
        <v>578.280476401172</v>
      </c>
      <c r="E8" s="16">
        <v>3040.9730971012677</v>
      </c>
      <c r="F8" s="16">
        <v>212.86333263631002</v>
      </c>
      <c r="G8" s="16">
        <v>365.41714376486198</v>
      </c>
      <c r="H8" s="17">
        <f t="shared" si="1"/>
        <v>0.84022106640028649</v>
      </c>
      <c r="I8" s="17">
        <f t="shared" si="2"/>
        <v>5.8814152784082765E-2</v>
      </c>
      <c r="J8" s="17">
        <f t="shared" si="3"/>
        <v>0.10096478081563069</v>
      </c>
    </row>
    <row r="9" spans="1:10" ht="15" customHeight="1">
      <c r="A9" s="8">
        <v>6</v>
      </c>
      <c r="B9" s="8" t="s">
        <v>12</v>
      </c>
      <c r="C9" s="16">
        <v>56.983918441725102</v>
      </c>
      <c r="D9" s="16">
        <v>81.216544004292501</v>
      </c>
      <c r="E9" s="16">
        <v>306.17460269055255</v>
      </c>
      <c r="F9" s="16">
        <v>24.232625562567399</v>
      </c>
      <c r="G9" s="16">
        <v>56.983918441725102</v>
      </c>
      <c r="H9" s="17">
        <f t="shared" si="1"/>
        <v>0.79035002555629319</v>
      </c>
      <c r="I9" s="17">
        <f t="shared" si="2"/>
        <v>6.2553379883138818E-2</v>
      </c>
      <c r="J9" s="17">
        <f t="shared" si="3"/>
        <v>0.14709659456056787</v>
      </c>
    </row>
    <row r="10" spans="1:10" ht="15" customHeight="1">
      <c r="A10" s="8">
        <v>7</v>
      </c>
      <c r="B10" s="8" t="s">
        <v>13</v>
      </c>
      <c r="C10" s="16">
        <v>339.246217818866</v>
      </c>
      <c r="D10" s="16">
        <v>532.28389123008003</v>
      </c>
      <c r="E10" s="16">
        <v>2599.5446529137103</v>
      </c>
      <c r="F10" s="16">
        <v>193.03767341121403</v>
      </c>
      <c r="G10" s="16">
        <v>339.246217818866</v>
      </c>
      <c r="H10" s="17">
        <f t="shared" si="1"/>
        <v>0.83004053902459041</v>
      </c>
      <c r="I10" s="17">
        <f t="shared" si="2"/>
        <v>6.1637369571899255E-2</v>
      </c>
      <c r="J10" s="17">
        <f t="shared" si="3"/>
        <v>0.10832209140351021</v>
      </c>
    </row>
    <row r="11" spans="1:10" ht="15" customHeight="1">
      <c r="A11" s="8">
        <v>8</v>
      </c>
      <c r="B11" s="8" t="s">
        <v>14</v>
      </c>
      <c r="C11" s="16">
        <v>133.48906905054699</v>
      </c>
      <c r="D11" s="16">
        <v>219.85029440980102</v>
      </c>
      <c r="E11" s="16">
        <v>1086.4658295835588</v>
      </c>
      <c r="F11" s="16">
        <v>86.361225359254036</v>
      </c>
      <c r="G11" s="16">
        <v>133.48906905054699</v>
      </c>
      <c r="H11" s="17">
        <f t="shared" si="1"/>
        <v>0.83170207396833862</v>
      </c>
      <c r="I11" s="17">
        <f t="shared" si="2"/>
        <v>6.6110510138427267E-2</v>
      </c>
      <c r="J11" s="17">
        <f t="shared" si="3"/>
        <v>0.10218741589323406</v>
      </c>
    </row>
    <row r="12" spans="1:10" ht="15" customHeight="1">
      <c r="A12" s="8">
        <v>9</v>
      </c>
      <c r="B12" s="8" t="s">
        <v>15</v>
      </c>
      <c r="C12" s="16">
        <v>21.2988685371486</v>
      </c>
      <c r="D12" s="16">
        <v>39.942074057493706</v>
      </c>
      <c r="E12" s="16">
        <v>281.80445527784229</v>
      </c>
      <c r="F12" s="16">
        <v>18.643205520345106</v>
      </c>
      <c r="G12" s="16">
        <v>21.2988685371486</v>
      </c>
      <c r="H12" s="17">
        <f t="shared" si="1"/>
        <v>0.87585857059590966</v>
      </c>
      <c r="I12" s="17">
        <f t="shared" si="2"/>
        <v>5.7943765730304041E-2</v>
      </c>
      <c r="J12" s="17">
        <f t="shared" si="3"/>
        <v>6.6197663673786336E-2</v>
      </c>
    </row>
    <row r="13" spans="1:10" ht="15" customHeight="1">
      <c r="A13" s="70"/>
      <c r="B13" s="70"/>
      <c r="C13" s="11">
        <f>SUM(C4:C12)</f>
        <v>1346.6414741329124</v>
      </c>
      <c r="D13" s="11">
        <f t="shared" ref="D13:G13" si="4">SUM(D4:D12)</f>
        <v>2125.8141702155494</v>
      </c>
      <c r="E13" s="11">
        <f t="shared" si="4"/>
        <v>11409.151698219584</v>
      </c>
      <c r="F13" s="11">
        <f t="shared" si="4"/>
        <v>779.17269608263678</v>
      </c>
      <c r="G13" s="11">
        <f t="shared" si="4"/>
        <v>1346.6414741329124</v>
      </c>
      <c r="H13" s="18">
        <f t="shared" si="1"/>
        <v>0.84293908156996866</v>
      </c>
      <c r="I13" s="18">
        <f t="shared" si="2"/>
        <v>5.7567392755658434E-2</v>
      </c>
      <c r="J13" s="18">
        <f t="shared" si="3"/>
        <v>9.9493525674372946E-2</v>
      </c>
    </row>
    <row r="14" spans="1:10" ht="15" customHeight="1">
      <c r="A14" s="51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2" t="s">
        <v>78</v>
      </c>
      <c r="L1" s="71" t="s">
        <v>140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19">
        <v>11</v>
      </c>
      <c r="B4" s="19" t="s">
        <v>0</v>
      </c>
      <c r="C4" s="20">
        <v>200.690531885203</v>
      </c>
      <c r="D4" s="20">
        <v>661.36828171708498</v>
      </c>
      <c r="E4" s="14">
        <v>1296.08273764621</v>
      </c>
      <c r="F4" s="14">
        <v>2180.7449295585798</v>
      </c>
      <c r="G4" s="14">
        <v>1440.7477990561499</v>
      </c>
      <c r="H4" s="15">
        <v>3.4723742397408622E-2</v>
      </c>
      <c r="I4" s="15">
        <v>0.11443081857641968</v>
      </c>
      <c r="J4" s="15">
        <v>0.22424995681160664</v>
      </c>
      <c r="K4" s="15">
        <v>0.37731538432396905</v>
      </c>
      <c r="L4" s="15">
        <v>0.24928009789059605</v>
      </c>
    </row>
    <row r="5" spans="1:12" ht="15" customHeight="1">
      <c r="A5" s="21">
        <v>12</v>
      </c>
      <c r="B5" s="21" t="s">
        <v>1</v>
      </c>
      <c r="C5" s="22">
        <v>52.0869167988185</v>
      </c>
      <c r="D5" s="22">
        <v>176.99456239175402</v>
      </c>
      <c r="E5" s="16">
        <v>396.035658324194</v>
      </c>
      <c r="F5" s="16">
        <v>686.95257021719601</v>
      </c>
      <c r="G5" s="16">
        <v>872.22020218516798</v>
      </c>
      <c r="H5" s="17">
        <v>2.3846155477042247E-2</v>
      </c>
      <c r="I5" s="17">
        <v>8.1030710066535533E-2</v>
      </c>
      <c r="J5" s="17">
        <v>0.18131094069798598</v>
      </c>
      <c r="K5" s="17">
        <v>0.31449697546936811</v>
      </c>
      <c r="L5" s="17">
        <v>0.39931521828906819</v>
      </c>
    </row>
    <row r="6" spans="1:12" ht="15" customHeight="1">
      <c r="A6" s="21">
        <v>13</v>
      </c>
      <c r="B6" s="21" t="s">
        <v>2</v>
      </c>
      <c r="C6" s="22">
        <v>139.51723674480601</v>
      </c>
      <c r="D6" s="22">
        <v>227.54643243247602</v>
      </c>
      <c r="E6" s="16">
        <v>441.16059660965902</v>
      </c>
      <c r="F6" s="16">
        <v>823.02302906726902</v>
      </c>
      <c r="G6" s="16">
        <v>377.22762027101498</v>
      </c>
      <c r="H6" s="17">
        <v>6.946426649102927E-2</v>
      </c>
      <c r="I6" s="17">
        <v>0.11329314133768452</v>
      </c>
      <c r="J6" s="17">
        <v>0.21964954268903747</v>
      </c>
      <c r="K6" s="17">
        <v>0.40977510989523858</v>
      </c>
      <c r="L6" s="17">
        <v>0.18781793958701024</v>
      </c>
    </row>
    <row r="7" spans="1:12" ht="15" customHeight="1">
      <c r="A7" s="21">
        <v>14</v>
      </c>
      <c r="B7" s="21" t="s">
        <v>3</v>
      </c>
      <c r="C7" s="22">
        <v>97.579500450994203</v>
      </c>
      <c r="D7" s="22">
        <v>109.96699457669901</v>
      </c>
      <c r="E7" s="16">
        <v>156.90866093996399</v>
      </c>
      <c r="F7" s="16">
        <v>423.01068193415898</v>
      </c>
      <c r="G7" s="16">
        <v>225.92325633603897</v>
      </c>
      <c r="H7" s="17">
        <v>9.6290261071322575E-2</v>
      </c>
      <c r="I7" s="17">
        <v>0.10851408921012955</v>
      </c>
      <c r="J7" s="17">
        <v>0.1548355531277659</v>
      </c>
      <c r="K7" s="17">
        <v>0.41742178235329719</v>
      </c>
      <c r="L7" s="17">
        <v>0.2229383142374847</v>
      </c>
    </row>
    <row r="8" spans="1:12" ht="15" customHeight="1">
      <c r="A8" s="21">
        <v>15</v>
      </c>
      <c r="B8" s="21" t="s">
        <v>4</v>
      </c>
      <c r="C8" s="22">
        <v>133.53265059082699</v>
      </c>
      <c r="D8" s="22">
        <v>236.98967954855701</v>
      </c>
      <c r="E8" s="16">
        <v>384.51369857418501</v>
      </c>
      <c r="F8" s="16">
        <v>545.89221125184497</v>
      </c>
      <c r="G8" s="16">
        <v>515.30449930448799</v>
      </c>
      <c r="H8" s="17">
        <v>7.35217726801385E-2</v>
      </c>
      <c r="I8" s="17">
        <v>0.13048420195520938</v>
      </c>
      <c r="J8" s="17">
        <v>0.2117094853871832</v>
      </c>
      <c r="K8" s="17">
        <v>0.30056291765299054</v>
      </c>
      <c r="L8" s="17">
        <v>0.2837216223244784</v>
      </c>
    </row>
    <row r="9" spans="1:12" ht="15" customHeight="1">
      <c r="A9" s="21">
        <v>16</v>
      </c>
      <c r="B9" s="21" t="s">
        <v>5</v>
      </c>
      <c r="C9" s="22">
        <v>33.745789760761106</v>
      </c>
      <c r="D9" s="22">
        <v>73.191138007945796</v>
      </c>
      <c r="E9" s="16">
        <v>66.420786298551704</v>
      </c>
      <c r="F9" s="16">
        <v>83.657892021616505</v>
      </c>
      <c r="G9" s="16">
        <v>64.907613491209702</v>
      </c>
      <c r="H9" s="17">
        <v>0.1048255848235457</v>
      </c>
      <c r="I9" s="17">
        <v>0.22735588350357577</v>
      </c>
      <c r="J9" s="17">
        <v>0.20632493171878277</v>
      </c>
      <c r="K9" s="17">
        <v>0.2598690834750581</v>
      </c>
      <c r="L9" s="17">
        <v>0.20162451647903779</v>
      </c>
    </row>
    <row r="10" spans="1:12" ht="15" customHeight="1">
      <c r="A10" s="21">
        <v>17</v>
      </c>
      <c r="B10" s="21" t="s">
        <v>6</v>
      </c>
      <c r="C10" s="22">
        <v>15.683441845229201</v>
      </c>
      <c r="D10" s="22">
        <v>18.070000733449099</v>
      </c>
      <c r="E10" s="16">
        <v>36.380998038852198</v>
      </c>
      <c r="F10" s="16">
        <v>133.46035569619201</v>
      </c>
      <c r="G10" s="16">
        <v>207.42689779506699</v>
      </c>
      <c r="H10" s="17">
        <v>3.8157211821228339E-2</v>
      </c>
      <c r="I10" s="17">
        <v>4.3963617960920381E-2</v>
      </c>
      <c r="J10" s="17">
        <v>8.8513571327996268E-2</v>
      </c>
      <c r="K10" s="17">
        <v>0.32470392100731221</v>
      </c>
      <c r="L10" s="17">
        <v>0.5046616778825429</v>
      </c>
    </row>
    <row r="11" spans="1:12" ht="15" customHeight="1">
      <c r="A11" s="8">
        <v>18</v>
      </c>
      <c r="B11" s="8" t="s">
        <v>16</v>
      </c>
      <c r="C11" s="24" t="s">
        <v>47</v>
      </c>
      <c r="D11" s="24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8">
        <v>19</v>
      </c>
      <c r="B12" s="8" t="s">
        <v>17</v>
      </c>
      <c r="C12" s="24" t="s">
        <v>47</v>
      </c>
      <c r="D12" s="24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  <c r="K12" s="13" t="s">
        <v>47</v>
      </c>
      <c r="L12" s="13" t="s">
        <v>47</v>
      </c>
    </row>
    <row r="13" spans="1:12" ht="15" customHeight="1">
      <c r="A13" s="70"/>
      <c r="B13" s="70"/>
      <c r="C13" s="23">
        <f t="shared" ref="C13:G13" si="0">SUM(C4:C12)</f>
        <v>672.83606807663909</v>
      </c>
      <c r="D13" s="23">
        <f t="shared" si="0"/>
        <v>1504.127089407966</v>
      </c>
      <c r="E13" s="11">
        <f t="shared" si="0"/>
        <v>2777.5031364316164</v>
      </c>
      <c r="F13" s="11">
        <f t="shared" si="0"/>
        <v>4876.7416697468561</v>
      </c>
      <c r="G13" s="11">
        <f t="shared" si="0"/>
        <v>3703.7578884391364</v>
      </c>
      <c r="H13" s="18">
        <v>4.9710954237253288E-2</v>
      </c>
      <c r="I13" s="18">
        <v>0.11112899033833536</v>
      </c>
      <c r="J13" s="18">
        <v>0.20520946759538536</v>
      </c>
      <c r="K13" s="18">
        <v>0.36030690605616961</v>
      </c>
      <c r="L13" s="18">
        <v>0.27364368177285642</v>
      </c>
    </row>
    <row r="14" spans="1:12" ht="15" customHeight="1">
      <c r="A14" s="51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6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2" t="s">
        <v>79</v>
      </c>
      <c r="F1" s="71" t="s">
        <v>140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4">
        <v>5657.3879999999999</v>
      </c>
      <c r="D4" s="14">
        <v>5779.6342962960307</v>
      </c>
      <c r="E4" s="14">
        <f t="shared" ref="E4:E13" si="0">D4-C4</f>
        <v>122.24629629603078</v>
      </c>
      <c r="F4" s="26">
        <f t="shared" ref="F4:F13" si="1">D4/C4-1</f>
        <v>2.1608257431880329E-2</v>
      </c>
    </row>
    <row r="5" spans="1:6" ht="15" customHeight="1">
      <c r="A5" s="8">
        <v>12</v>
      </c>
      <c r="B5" s="8" t="s">
        <v>1</v>
      </c>
      <c r="C5" s="16">
        <v>2182.5997000000002</v>
      </c>
      <c r="D5" s="16">
        <v>2184.2899063547702</v>
      </c>
      <c r="E5" s="16">
        <f t="shared" si="0"/>
        <v>1.6902063547699981</v>
      </c>
      <c r="F5" s="27">
        <f t="shared" si="1"/>
        <v>7.7440052556143613E-4</v>
      </c>
    </row>
    <row r="6" spans="1:6" ht="15" customHeight="1">
      <c r="A6" s="8">
        <v>13</v>
      </c>
      <c r="B6" s="8" t="s">
        <v>2</v>
      </c>
      <c r="C6" s="16">
        <v>2015.2773</v>
      </c>
      <c r="D6" s="16">
        <v>2008.4749111293402</v>
      </c>
      <c r="E6" s="16">
        <f t="shared" si="0"/>
        <v>-6.8023888706597972</v>
      </c>
      <c r="F6" s="27">
        <f t="shared" si="1"/>
        <v>-3.375410853216021E-3</v>
      </c>
    </row>
    <row r="7" spans="1:6" ht="15" customHeight="1">
      <c r="A7" s="8">
        <v>14</v>
      </c>
      <c r="B7" s="8" t="s">
        <v>3</v>
      </c>
      <c r="C7" s="16">
        <v>986.07960000000003</v>
      </c>
      <c r="D7" s="16">
        <v>1013.3890943856201</v>
      </c>
      <c r="E7" s="16">
        <f t="shared" si="0"/>
        <v>27.309494385620042</v>
      </c>
      <c r="F7" s="27">
        <f t="shared" si="1"/>
        <v>2.7695020144033133E-2</v>
      </c>
    </row>
    <row r="8" spans="1:6" ht="15" customHeight="1">
      <c r="A8" s="8">
        <v>15</v>
      </c>
      <c r="B8" s="8" t="s">
        <v>4</v>
      </c>
      <c r="C8" s="16">
        <v>1784.7117000000001</v>
      </c>
      <c r="D8" s="16">
        <v>1816.23275532549</v>
      </c>
      <c r="E8" s="16">
        <f t="shared" si="0"/>
        <v>31.521055325489897</v>
      </c>
      <c r="F8" s="27">
        <f t="shared" si="1"/>
        <v>1.766170711240922E-2</v>
      </c>
    </row>
    <row r="9" spans="1:6" ht="15" customHeight="1">
      <c r="A9" s="8">
        <v>16</v>
      </c>
      <c r="B9" s="8" t="s">
        <v>5</v>
      </c>
      <c r="C9" s="16">
        <v>2221.5407</v>
      </c>
      <c r="D9" s="16">
        <v>321.92321057604698</v>
      </c>
      <c r="E9" s="16">
        <f t="shared" si="0"/>
        <v>-1899.617489423953</v>
      </c>
      <c r="F9" s="27">
        <f t="shared" si="1"/>
        <v>-0.85509011355225362</v>
      </c>
    </row>
    <row r="10" spans="1:6" ht="15" customHeight="1">
      <c r="A10" s="8">
        <v>17</v>
      </c>
      <c r="B10" s="8" t="s">
        <v>6</v>
      </c>
      <c r="C10" s="16">
        <v>43.2089</v>
      </c>
      <c r="D10" s="16">
        <v>411.02169436781702</v>
      </c>
      <c r="E10" s="16">
        <f t="shared" si="0"/>
        <v>367.81279436781699</v>
      </c>
      <c r="F10" s="27">
        <f t="shared" si="1"/>
        <v>8.5124313363176807</v>
      </c>
    </row>
    <row r="11" spans="1:6" ht="15" customHeight="1">
      <c r="A11" s="8">
        <v>18</v>
      </c>
      <c r="B11" s="8" t="s">
        <v>16</v>
      </c>
      <c r="C11" s="41" t="s">
        <v>47</v>
      </c>
      <c r="D11" s="13" t="s">
        <v>47</v>
      </c>
      <c r="E11" s="13" t="s">
        <v>47</v>
      </c>
      <c r="F11" s="13" t="s">
        <v>47</v>
      </c>
    </row>
    <row r="12" spans="1:6" ht="15" customHeight="1">
      <c r="A12" s="8">
        <v>19</v>
      </c>
      <c r="B12" s="8" t="s">
        <v>17</v>
      </c>
      <c r="C12" s="16">
        <v>118.7503</v>
      </c>
      <c r="D12" s="13" t="s">
        <v>47</v>
      </c>
      <c r="E12" s="16">
        <v>-118.7503</v>
      </c>
      <c r="F12" s="28">
        <v>-1</v>
      </c>
    </row>
    <row r="13" spans="1:6" ht="15" customHeight="1">
      <c r="A13" s="70"/>
      <c r="B13" s="70"/>
      <c r="C13" s="11">
        <f t="shared" ref="C13:D13" si="2">SUM(C4:C12)</f>
        <v>15009.556199999999</v>
      </c>
      <c r="D13" s="11">
        <f t="shared" si="2"/>
        <v>13534.965868435114</v>
      </c>
      <c r="E13" s="25">
        <f t="shared" si="0"/>
        <v>-1474.5903315648848</v>
      </c>
      <c r="F13" s="29">
        <f t="shared" si="1"/>
        <v>-9.8243433177916617E-2</v>
      </c>
    </row>
    <row r="14" spans="1:6" ht="15" customHeight="1">
      <c r="A14" s="51" t="s">
        <v>23</v>
      </c>
      <c r="B14" s="3"/>
      <c r="C14" s="3"/>
      <c r="D14" s="3"/>
      <c r="E14" s="3"/>
      <c r="F14" s="4"/>
    </row>
    <row r="15" spans="1:6" s="37" customFormat="1" ht="15" customHeight="1">
      <c r="A15" s="36"/>
      <c r="B15" s="36"/>
      <c r="C15" s="36"/>
      <c r="D15" s="36"/>
      <c r="E15" s="36"/>
      <c r="F15" s="36"/>
    </row>
    <row r="16" spans="1:6" s="37" customFormat="1" ht="15" customHeight="1">
      <c r="A16" s="38" t="s">
        <v>62</v>
      </c>
      <c r="B16" s="39"/>
      <c r="C16" s="39"/>
      <c r="D16" s="39"/>
      <c r="E16" s="39"/>
      <c r="F16" s="40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2012-11-16T14:46:48Z</dcterms:created>
  <dcterms:modified xsi:type="dcterms:W3CDTF">2012-12-17T12:52:39Z</dcterms:modified>
</cp:coreProperties>
</file>