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2"/>
  <c r="E4"/>
  <c r="E5"/>
  <c r="E6"/>
  <c r="E7"/>
  <c r="E8"/>
  <c r="E9"/>
  <c r="E10"/>
  <c r="E12"/>
  <c r="C13"/>
  <c r="D13"/>
  <c r="C13" i="5"/>
  <c r="D13"/>
  <c r="E13"/>
  <c r="F13"/>
  <c r="G13"/>
  <c r="H7" i="7"/>
  <c r="I7"/>
  <c r="J7"/>
  <c r="H8"/>
  <c r="I8"/>
  <c r="J8"/>
  <c r="H10"/>
  <c r="I10"/>
  <c r="J10"/>
  <c r="H11"/>
  <c r="I11"/>
  <c r="J11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I7"/>
  <c r="I8"/>
  <c r="I10"/>
  <c r="I11"/>
  <c r="H7"/>
  <c r="H8"/>
  <c r="H10"/>
  <c r="H11"/>
  <c r="G7"/>
  <c r="G8"/>
  <c r="G10"/>
  <c r="G11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I13" i="7"/>
  <c r="J13"/>
  <c r="H13"/>
  <c r="J13" i="9"/>
  <c r="H13"/>
  <c r="I13"/>
  <c r="D11" i="10"/>
  <c r="D12" i="11"/>
  <c r="D8" i="10"/>
  <c r="I13"/>
  <c r="D7"/>
  <c r="H13"/>
  <c r="D10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<sst xmlns="http://schemas.openxmlformats.org/spreadsheetml/2006/main" count="383" uniqueCount="140">
  <si>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</si>
  <si>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</si>
  <si>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</si>
  <si>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</si>
  <si>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</si>
  <si>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</si>
  <si>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</si>
  <si>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</si>
  <si>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</si>
  <si>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</si>
  <si>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</si>
  <si>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</si>
  <si>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</si>
  <si>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</si>
  <si>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</si>
  <si>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</si>
  <si>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</si>
  <si>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Verkehrszonen innerhalb der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</si>
  <si>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</si>
  <si>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</si>
  <si>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</si>
  <si>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</si>
  <si>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</si>
  <si>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</si>
  <si>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</si>
  <si>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</si>
  <si>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</si>
  <si>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</si>
  <si>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</si>
  <si>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</si>
  <si>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</si>
  <si>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</si>
  <si>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</si>
  <si>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</si>
  <si>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</si>
  <si>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</si>
  <si>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</si>
  <si>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</si>
  <si>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</si>
  <si>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</si>
  <si>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</si>
  <si>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</si>
  <si>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</si>
  <si>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</si>
  <si>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</si>
  <si>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</si>
  <si>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</si>
  <si>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</si>
  <si>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</si>
  <si>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</si>
  <si>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</si>
  <si>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</si>
  <si>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</si>
  <si>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</si>
  <si>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</si>
  <si>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</si>
  <si>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nein</t>
  </si>
  <si>
    <t>keine. Verkehrsflächen sind ausgespart.</t>
  </si>
  <si>
    <t>Bemerkungen</t>
  </si>
  <si>
    <t>Campingzonen und Schrebergartenzonen sind in der Statistik 2012 den Tourismus- und Freizeitzonen zugewiesen, 2007 waren sie den „weiteren Bauzonen“ zugeordnet.</t>
  </si>
  <si>
    <t>Pferdesportzonen sind in der Statistik 2012 den Tourismus- und Freizeitzonen zugewiesen.</t>
  </si>
  <si>
    <t>Die Resultate der Statistiken 2007 und 2012 sind nicht vergleichbar.</t>
  </si>
  <si>
    <t>Achtung: Die Resultate von 2007 und 2012 sind nicht vergleichbar (siehe Bemerkungen im Faktenblatt).</t>
  </si>
  <si>
    <t>Faktenblatt Kanton TG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</si>
  <si>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</si>
  <si>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</si>
  <si>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</si>
  <si>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</si>
  <si>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</si>
  <si>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</si>
  <si>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</si>
  <si>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Bundesamt für Raumentwicklung ARE</t>
  </si>
  <si>
    <t>Bauzonenstatistik Schweiz 2012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</si>
  <si>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</si>
  <si>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</si>
  <si>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</si>
  <si>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</si>
  <si>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</si>
  <si>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</si>
  <si>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</si>
  <si>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</si>
  <si>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</si>
  <si>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</si>
  <si>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</si>
  <si>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</si>
  <si>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</si>
  <si>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</si>
  <si>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</si>
  <si>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</si>
  <si>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</si>
  <si>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</si>
  <si>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</si>
  <si>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</si>
  <si>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</si>
  <si>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</si>
  <si>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</si>
  <si>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</si>
  <si>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</si>
  <si>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</si>
  <si>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</si>
  <si>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</si>
  <si>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</si>
  <si>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</si>
  <si>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</si>
  <si>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</si>
  <si>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</si>
  <si>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</si>
  <si>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</si>
  <si>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</si>
  <si>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</si>
  <si>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</si>
  <si>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</si>
  <si>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</si>
  <si>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</si>
  <si>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</si>
  <si>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</si>
  <si>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</si>
  <si>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</si>
  <si>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</si>
  <si>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</si>
  <si>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</si>
  <si>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</si>
  <si>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</si>
  <si>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</si>
  <si>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</si>
  <si>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</si>
  <si>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</si>
  <si>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</si>
  <si>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</si>
  <si>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</si>
  <si>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</si>
  <si>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</si>
  <si>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</si>
  <si>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</si>
  <si>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</si>
  <si>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</si>
  <si>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</si>
  <si>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</si>
  <si>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</si>
  <si>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Kanton TG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</si>
</sst>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1" fillId="0" borderId="0" xfId="1" applyFont="1"/>
    <xf numFmtId="0" fontId="12" fillId="0" borderId="0" xfId="2"/>
    <xf numFmtId="49" fontId="12" fillId="0" borderId="4" xfId="2" applyNumberFormat="1" applyBorder="1" applyAlignment="1">
      <alignment horizontal="left" vertical="top" wrapText="1"/>
    </xf>
    <xf numFmtId="49" fontId="12" fillId="0" borderId="8" xfId="2" applyNumberFormat="1" applyBorder="1" applyAlignment="1">
      <alignment horizontal="left" vertical="top" wrapText="1"/>
    </xf>
    <xf numFmtId="49" fontId="12" fillId="0" borderId="5" xfId="2" applyNumberFormat="1" applyBorder="1" applyAlignment="1">
      <alignment horizontal="left" vertical="top" wrapText="1"/>
    </xf>
    <xf numFmtId="49" fontId="12" fillId="0" borderId="12" xfId="2" applyNumberFormat="1" applyFill="1" applyBorder="1" applyAlignment="1">
      <alignment horizontal="left" vertical="top" wrapText="1"/>
    </xf>
    <xf numFmtId="49" fontId="12" fillId="0" borderId="12" xfId="2" applyNumberFormat="1" applyBorder="1" applyAlignment="1">
      <alignment horizontal="left" vertical="top" wrapText="1"/>
    </xf>
    <xf numFmtId="49" fontId="12" fillId="0" borderId="11" xfId="2" applyNumberFormat="1" applyBorder="1" applyAlignment="1">
      <alignment horizontal="left" vertical="top" wrapText="1"/>
    </xf>
    <xf numFmtId="49" fontId="12" fillId="0" borderId="10" xfId="2" applyNumberFormat="1" applyBorder="1" applyAlignment="1">
      <alignment horizontal="left" vertical="top" wrapText="1"/>
    </xf>
    <xf numFmtId="0" fontId="12" fillId="0" borderId="0" xfId="2" applyAlignment="1">
      <alignment vertical="top"/>
    </xf>
    <xf numFmtId="0" fontId="16" fillId="0" borderId="0" xfId="3" applyFont="1" applyAlignment="1" applyProtection="1">
      <alignment vertical="top"/>
    </xf>
    <xf numFmtId="0" fontId="12" fillId="0" borderId="0" xfId="0" applyFont="1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3" fillId="5" borderId="4" xfId="2" applyNumberFormat="1" applyFont="1" applyFill="1" applyBorder="1" applyAlignment="1">
      <alignment horizontal="left" vertical="top" wrapText="1"/>
    </xf>
    <xf numFmtId="49" fontId="13" fillId="5" borderId="11" xfId="2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3" builtinId="8"/>
    <cellStyle name="Standard" xfId="0" builtinId="0"/>
    <cellStyle name="Standard 2" xfId="1"/>
    <cellStyle name="Standard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193"/>
          <c:y val="0.14187242013250545"/>
          <c:w val="0.5625973845780291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3133.9668696318599</c:v>
                </c:pt>
                <c:pt idx="1">
                  <c:v>1524.2424667654</c:v>
                </c:pt>
                <c:pt idx="2">
                  <c:v>1592.85483491018</c:v>
                </c:pt>
                <c:pt idx="3">
                  <c:v>1664.3320492381301</c:v>
                </c:pt>
                <c:pt idx="4">
                  <c:v>867.61104194275401</c:v>
                </c:pt>
                <c:pt idx="5">
                  <c:v>252.31247107835301</c:v>
                </c:pt>
                <c:pt idx="6">
                  <c:v>181.356714382853</c:v>
                </c:pt>
                <c:pt idx="7" formatCode="General">
                  <c:v>0</c:v>
                </c:pt>
                <c:pt idx="8">
                  <c:v>96.22131690429579</c:v>
                </c:pt>
              </c:numCache>
            </c:numRef>
          </c:val>
        </c:ser>
        <c:gapWidth val="70"/>
        <c:axId val="129648512"/>
        <c:axId val="129650048"/>
      </c:barChart>
      <c:catAx>
        <c:axId val="129648512"/>
        <c:scaling>
          <c:orientation val="maxMin"/>
        </c:scaling>
        <c:axPos val="l"/>
        <c:tickLblPos val="nextTo"/>
        <c:crossAx val="129650048"/>
        <c:crosses val="autoZero"/>
        <c:auto val="1"/>
        <c:lblAlgn val="ctr"/>
        <c:lblOffset val="100"/>
      </c:catAx>
      <c:valAx>
        <c:axId val="129650048"/>
        <c:scaling>
          <c:orientation val="minMax"/>
        </c:scaling>
        <c:axPos val="t"/>
        <c:majorGridlines/>
        <c:numFmt formatCode="#,##0" sourceLinked="1"/>
        <c:tickLblPos val="high"/>
        <c:crossAx val="1296485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51.5568970392398</c:v>
                </c:pt>
                <c:pt idx="1">
                  <c:v>8.21558275598648</c:v>
                </c:pt>
                <c:pt idx="2">
                  <c:v>23.460915697211302</c:v>
                </c:pt>
                <c:pt idx="3">
                  <c:v>76.780462554342193</c:v>
                </c:pt>
                <c:pt idx="4">
                  <c:v>29.479238922289799</c:v>
                </c:pt>
                <c:pt idx="5">
                  <c:v>5.75959683342262</c:v>
                </c:pt>
                <c:pt idx="6">
                  <c:v>4.2688775973870801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119.60661039217699</c:v>
                </c:pt>
                <c:pt idx="1">
                  <c:v>56.934136838628596</c:v>
                </c:pt>
                <c:pt idx="2">
                  <c:v>47.6305317959579</c:v>
                </c:pt>
                <c:pt idx="3">
                  <c:v>56.3799318569097</c:v>
                </c:pt>
                <c:pt idx="4">
                  <c:v>53.749133752785298</c:v>
                </c:pt>
                <c:pt idx="5">
                  <c:v>8.2733231919361501</c:v>
                </c:pt>
                <c:pt idx="6">
                  <c:v>3.8729036826581598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622.30083544462695</c:v>
                </c:pt>
                <c:pt idx="1">
                  <c:v>286.24718300919596</c:v>
                </c:pt>
                <c:pt idx="2">
                  <c:v>289.89453835380704</c:v>
                </c:pt>
                <c:pt idx="3">
                  <c:v>167.12291809744301</c:v>
                </c:pt>
                <c:pt idx="4">
                  <c:v>164.064912633658</c:v>
                </c:pt>
                <c:pt idx="5">
                  <c:v>39.5518689738565</c:v>
                </c:pt>
                <c:pt idx="6">
                  <c:v>18.374700657616298</c:v>
                </c:pt>
                <c:pt idx="7" formatCode="General">
                  <c:v>0</c:v>
                </c:pt>
                <c:pt idx="8">
                  <c:v>1.5518758446724901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1225.0051052904601</c:v>
                </c:pt>
                <c:pt idx="1">
                  <c:v>494.58197942648297</c:v>
                </c:pt>
                <c:pt idx="2">
                  <c:v>661.87641742006701</c:v>
                </c:pt>
                <c:pt idx="3">
                  <c:v>588.45543009851201</c:v>
                </c:pt>
                <c:pt idx="4">
                  <c:v>297.938795398472</c:v>
                </c:pt>
                <c:pt idx="5">
                  <c:v>109.45996177791599</c:v>
                </c:pt>
                <c:pt idx="6">
                  <c:v>50.647083300311103</c:v>
                </c:pt>
                <c:pt idx="7" formatCode="General">
                  <c:v>0</c:v>
                </c:pt>
                <c:pt idx="8">
                  <c:v>43.317734133950104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1115.4974294332501</c:v>
                </c:pt>
                <c:pt idx="1">
                  <c:v>678.26358544053096</c:v>
                </c:pt>
                <c:pt idx="2">
                  <c:v>569.99242884086698</c:v>
                </c:pt>
                <c:pt idx="3">
                  <c:v>775.59330811999996</c:v>
                </c:pt>
                <c:pt idx="4">
                  <c:v>322.37896218880002</c:v>
                </c:pt>
                <c:pt idx="5">
                  <c:v>89.267716894104993</c:v>
                </c:pt>
                <c:pt idx="6">
                  <c:v>104.193148955436</c:v>
                </c:pt>
                <c:pt idx="7" formatCode="General">
                  <c:v>0</c:v>
                </c:pt>
                <c:pt idx="8">
                  <c:v>51.351707334640601</c:v>
                </c:pt>
              </c:numCache>
            </c:numRef>
          </c:val>
        </c:ser>
        <c:gapWidth val="50"/>
        <c:overlap val="100"/>
        <c:axId val="133939584"/>
        <c:axId val="133941120"/>
      </c:barChart>
      <c:catAx>
        <c:axId val="133939584"/>
        <c:scaling>
          <c:orientation val="maxMin"/>
        </c:scaling>
        <c:axPos val="l"/>
        <c:tickLblPos val="nextTo"/>
        <c:crossAx val="133941120"/>
        <c:crosses val="autoZero"/>
        <c:auto val="1"/>
        <c:lblAlgn val="ctr"/>
        <c:lblOffset val="100"/>
      </c:catAx>
      <c:valAx>
        <c:axId val="133941120"/>
        <c:scaling>
          <c:orientation val="minMax"/>
        </c:scaling>
        <c:axPos val="t"/>
        <c:majorGridlines/>
        <c:numFmt formatCode="#,##0" sourceLinked="1"/>
        <c:tickLblPos val="high"/>
        <c:crossAx val="13393958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1.6451002532204891E-2</c:v>
                </c:pt>
                <c:pt idx="1">
                  <c:v>5.3899447963935776E-3</c:v>
                </c:pt>
                <c:pt idx="2">
                  <c:v>1.4728847365308372E-2</c:v>
                </c:pt>
                <c:pt idx="3">
                  <c:v>4.6132899093539674E-2</c:v>
                </c:pt>
                <c:pt idx="4">
                  <c:v>3.3977482379535927E-2</c:v>
                </c:pt>
                <c:pt idx="5">
                  <c:v>2.2827238331033992E-2</c:v>
                </c:pt>
                <c:pt idx="6">
                  <c:v>2.3538569367961292E-2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3.8164605773938952E-2</c:v>
                </c:pt>
                <c:pt idx="1">
                  <c:v>3.7352414759247186E-2</c:v>
                </c:pt>
                <c:pt idx="2">
                  <c:v>2.990261939496763E-2</c:v>
                </c:pt>
                <c:pt idx="3">
                  <c:v>3.3875410758493332E-2</c:v>
                </c:pt>
                <c:pt idx="4">
                  <c:v>6.1950725723102465E-2</c:v>
                </c:pt>
                <c:pt idx="5">
                  <c:v>3.2789989604145559E-2</c:v>
                </c:pt>
                <c:pt idx="6">
                  <c:v>2.1355171215375487E-2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0.19856650046066709</c:v>
                </c:pt>
                <c:pt idx="1">
                  <c:v>0.18779635728439309</c:v>
                </c:pt>
                <c:pt idx="2">
                  <c:v>0.18199683518564844</c:v>
                </c:pt>
                <c:pt idx="3">
                  <c:v>0.10041440830537449</c:v>
                </c:pt>
                <c:pt idx="4">
                  <c:v>0.18909961321610724</c:v>
                </c:pt>
                <c:pt idx="5">
                  <c:v>0.15675748938967485</c:v>
                </c:pt>
                <c:pt idx="6">
                  <c:v>0.10131800600456688</c:v>
                </c:pt>
                <c:pt idx="7" formatCode="General">
                  <c:v>0</c:v>
                </c:pt>
                <c:pt idx="8">
                  <c:v>1.6128191631591585E-2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0.39088004217474959</c:v>
                </c:pt>
                <c:pt idx="1">
                  <c:v>0.32447723376133369</c:v>
                </c:pt>
                <c:pt idx="2">
                  <c:v>0.415528398494526</c:v>
                </c:pt>
                <c:pt idx="3">
                  <c:v>0.35356852608912659</c:v>
                </c:pt>
                <c:pt idx="4">
                  <c:v>0.34340134077129769</c:v>
                </c:pt>
                <c:pt idx="5">
                  <c:v>0.43382700343029651</c:v>
                </c:pt>
                <c:pt idx="6">
                  <c:v>0.27926775981559909</c:v>
                </c:pt>
                <c:pt idx="7" formatCode="General">
                  <c:v>0</c:v>
                </c:pt>
                <c:pt idx="8">
                  <c:v>0.45018853767011524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0.3559378490584395</c:v>
                </c:pt>
                <c:pt idx="1">
                  <c:v>0.44498404939863245</c:v>
                </c:pt>
                <c:pt idx="2">
                  <c:v>0.35784329955954958</c:v>
                </c:pt>
                <c:pt idx="3">
                  <c:v>0.4660087557534659</c:v>
                </c:pt>
                <c:pt idx="4">
                  <c:v>0.37157083790995671</c:v>
                </c:pt>
                <c:pt idx="5">
                  <c:v>0.35379827924484902</c:v>
                </c:pt>
                <c:pt idx="6">
                  <c:v>0.57452049359649715</c:v>
                </c:pt>
                <c:pt idx="7" formatCode="General">
                  <c:v>0</c:v>
                </c:pt>
                <c:pt idx="8">
                  <c:v>0.53368327069829313</c:v>
                </c:pt>
              </c:numCache>
            </c:numRef>
          </c:val>
        </c:ser>
        <c:gapWidth val="50"/>
        <c:overlap val="100"/>
        <c:axId val="134070272"/>
        <c:axId val="134071808"/>
      </c:barChart>
      <c:catAx>
        <c:axId val="134070272"/>
        <c:scaling>
          <c:orientation val="maxMin"/>
        </c:scaling>
        <c:axPos val="l"/>
        <c:tickLblPos val="nextTo"/>
        <c:crossAx val="134071808"/>
        <c:crosses val="autoZero"/>
        <c:auto val="1"/>
        <c:lblAlgn val="ctr"/>
        <c:lblOffset val="100"/>
      </c:catAx>
      <c:valAx>
        <c:axId val="134071808"/>
        <c:scaling>
          <c:orientation val="minMax"/>
        </c:scaling>
        <c:axPos val="t"/>
        <c:majorGridlines/>
        <c:numFmt formatCode="0%" sourceLinked="1"/>
        <c:tickLblPos val="high"/>
        <c:crossAx val="13407027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3100.2746000000002</c:v>
                </c:pt>
                <c:pt idx="1">
                  <c:v>1474.2828999999999</c:v>
                </c:pt>
                <c:pt idx="2">
                  <c:v>1527.7343000000001</c:v>
                </c:pt>
                <c:pt idx="3">
                  <c:v>1754.9472000000001</c:v>
                </c:pt>
                <c:pt idx="4">
                  <c:v>877.74350000000004</c:v>
                </c:pt>
                <c:pt idx="5">
                  <c:v>240.51929999999999</c:v>
                </c:pt>
                <c:pt idx="6">
                  <c:v>41.0944</c:v>
                </c:pt>
                <c:pt idx="7" formatCode="General">
                  <c:v>0</c:v>
                </c:pt>
                <c:pt idx="8">
                  <c:v>107.377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3133.9668696318599</c:v>
                </c:pt>
                <c:pt idx="1">
                  <c:v>1524.2424667654</c:v>
                </c:pt>
                <c:pt idx="2">
                  <c:v>1592.85483491018</c:v>
                </c:pt>
                <c:pt idx="3">
                  <c:v>1664.3320492381301</c:v>
                </c:pt>
                <c:pt idx="4">
                  <c:v>867.61104194275401</c:v>
                </c:pt>
                <c:pt idx="5">
                  <c:v>252.31247107835301</c:v>
                </c:pt>
                <c:pt idx="6">
                  <c:v>181.356714382853</c:v>
                </c:pt>
                <c:pt idx="7" formatCode="General">
                  <c:v>0</c:v>
                </c:pt>
                <c:pt idx="8">
                  <c:v>96.22131690429579</c:v>
                </c:pt>
              </c:numCache>
            </c:numRef>
          </c:val>
        </c:ser>
        <c:gapWidth val="50"/>
        <c:axId val="134075520"/>
        <c:axId val="134077056"/>
      </c:barChart>
      <c:catAx>
        <c:axId val="134075520"/>
        <c:scaling>
          <c:orientation val="maxMin"/>
        </c:scaling>
        <c:axPos val="l"/>
        <c:tickLblPos val="nextTo"/>
        <c:crossAx val="134077056"/>
        <c:crosses val="autoZero"/>
        <c:auto val="1"/>
        <c:lblAlgn val="ctr"/>
        <c:lblOffset val="100"/>
      </c:catAx>
      <c:valAx>
        <c:axId val="134077056"/>
        <c:scaling>
          <c:orientation val="minMax"/>
        </c:scaling>
        <c:axPos val="t"/>
        <c:majorGridlines/>
        <c:numFmt formatCode="#,##0" sourceLinked="1"/>
        <c:tickLblPos val="high"/>
        <c:crossAx val="1340755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3133.9668696318599</c:v>
                </c:pt>
                <c:pt idx="1">
                  <c:v>1524.2424667654</c:v>
                </c:pt>
                <c:pt idx="2">
                  <c:v>1592.85483491018</c:v>
                </c:pt>
                <c:pt idx="3">
                  <c:v>1664.3320492381301</c:v>
                </c:pt>
                <c:pt idx="4">
                  <c:v>867.61104194275401</c:v>
                </c:pt>
                <c:pt idx="5">
                  <c:v>252.31247107835301</c:v>
                </c:pt>
                <c:pt idx="6">
                  <c:v>181.356714382853</c:v>
                </c:pt>
                <c:pt idx="7" formatCode="General">
                  <c:v>0</c:v>
                </c:pt>
                <c:pt idx="8">
                  <c:v>96.22131690429579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593"/>
          <c:y val="0.14803982101356272"/>
          <c:w val="0.32920600783932913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58"/>
          <c:y val="0.14187242013250545"/>
          <c:w val="0.62489351000728455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2242.6373279571803</c:v>
                </c:pt>
                <c:pt idx="4" formatCode="#,##0">
                  <c:v>1677.7629331817197</c:v>
                </c:pt>
                <c:pt idx="5">
                  <c:v>0</c:v>
                </c:pt>
                <c:pt idx="6" formatCode="#,##0">
                  <c:v>2907.6428696824401</c:v>
                </c:pt>
                <c:pt idx="7" formatCode="#,##0">
                  <c:v>2484.8546340324801</c:v>
                </c:pt>
                <c:pt idx="8">
                  <c:v>0</c:v>
                </c:pt>
              </c:numCache>
            </c:numRef>
          </c:val>
        </c:ser>
        <c:gapWidth val="70"/>
        <c:axId val="131225472"/>
        <c:axId val="131257088"/>
      </c:barChart>
      <c:catAx>
        <c:axId val="131225472"/>
        <c:scaling>
          <c:orientation val="maxMin"/>
        </c:scaling>
        <c:axPos val="l"/>
        <c:tickLblPos val="nextTo"/>
        <c:crossAx val="131257088"/>
        <c:crosses val="autoZero"/>
        <c:auto val="1"/>
        <c:lblAlgn val="ctr"/>
        <c:lblOffset val="100"/>
      </c:catAx>
      <c:valAx>
        <c:axId val="131257088"/>
        <c:scaling>
          <c:orientation val="minMax"/>
        </c:scaling>
        <c:axPos val="t"/>
        <c:majorGridlines/>
        <c:numFmt formatCode="General" sourceLinked="1"/>
        <c:tickLblPos val="high"/>
        <c:crossAx val="1312254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23"/>
          <c:y val="0.14187242013250545"/>
          <c:w val="0.63047729716604828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289.06670722038365</c:v>
                </c:pt>
                <c:pt idx="4" formatCode="#,##0">
                  <c:v>383.41855961920561</c:v>
                </c:pt>
                <c:pt idx="5">
                  <c:v>0</c:v>
                </c:pt>
                <c:pt idx="6" formatCode="#,##0">
                  <c:v>427.62598274614902</c:v>
                </c:pt>
                <c:pt idx="7" formatCode="#,##0">
                  <c:v>539.61098699917045</c:v>
                </c:pt>
                <c:pt idx="8">
                  <c:v>0</c:v>
                </c:pt>
              </c:numCache>
            </c:numRef>
          </c:val>
        </c:ser>
        <c:gapWidth val="70"/>
        <c:axId val="129479424"/>
        <c:axId val="129480960"/>
      </c:barChart>
      <c:catAx>
        <c:axId val="129479424"/>
        <c:scaling>
          <c:orientation val="maxMin"/>
        </c:scaling>
        <c:axPos val="l"/>
        <c:tickLblPos val="nextTo"/>
        <c:crossAx val="129480960"/>
        <c:crosses val="autoZero"/>
        <c:auto val="1"/>
        <c:lblAlgn val="ctr"/>
        <c:lblOffset val="100"/>
      </c:catAx>
      <c:valAx>
        <c:axId val="129480960"/>
        <c:scaling>
          <c:orientation val="minMax"/>
        </c:scaling>
        <c:axPos val="t"/>
        <c:majorGridlines/>
        <c:numFmt formatCode="General" sourceLinked="1"/>
        <c:tickLblPos val="high"/>
        <c:crossAx val="12947942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23"/>
          <c:y val="0.14187242013250545"/>
          <c:w val="0.63047729716604828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192.65650636197279</c:v>
                </c:pt>
                <c:pt idx="4" formatCode="#,##0">
                  <c:v>281.93905578774616</c:v>
                </c:pt>
                <c:pt idx="5">
                  <c:v>0</c:v>
                </c:pt>
                <c:pt idx="6" formatCode="#,##0">
                  <c:v>301.16034197315741</c:v>
                </c:pt>
                <c:pt idx="7" formatCode="#,##0">
                  <c:v>407.23305156387954</c:v>
                </c:pt>
                <c:pt idx="8">
                  <c:v>0</c:v>
                </c:pt>
              </c:numCache>
            </c:numRef>
          </c:val>
        </c:ser>
        <c:gapWidth val="70"/>
        <c:axId val="131266432"/>
        <c:axId val="131267968"/>
      </c:barChart>
      <c:catAx>
        <c:axId val="131266432"/>
        <c:scaling>
          <c:orientation val="maxMin"/>
        </c:scaling>
        <c:axPos val="l"/>
        <c:tickLblPos val="nextTo"/>
        <c:crossAx val="131267968"/>
        <c:crosses val="autoZero"/>
        <c:auto val="1"/>
        <c:lblAlgn val="ctr"/>
        <c:lblOffset val="100"/>
      </c:catAx>
      <c:valAx>
        <c:axId val="131267968"/>
        <c:scaling>
          <c:orientation val="minMax"/>
        </c:scaling>
        <c:axPos val="t"/>
        <c:majorGridlines/>
        <c:numFmt formatCode="General" sourceLinked="1"/>
        <c:tickLblPos val="high"/>
        <c:crossAx val="13126643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2530.6222989801727</c:v>
                </c:pt>
                <c:pt idx="1">
                  <c:v>822.52863896412293</c:v>
                </c:pt>
                <c:pt idx="2">
                  <c:v>1261.10928735056</c:v>
                </c:pt>
                <c:pt idx="3">
                  <c:v>1458.8587141573412</c:v>
                </c:pt>
                <c:pt idx="4">
                  <c:v>867.61104194275401</c:v>
                </c:pt>
                <c:pt idx="5">
                  <c:v>252.31247107835301</c:v>
                </c:pt>
                <c:pt idx="6">
                  <c:v>181.356714382853</c:v>
                </c:pt>
                <c:pt idx="7" formatCode="General">
                  <c:v>0</c:v>
                </c:pt>
                <c:pt idx="8">
                  <c:v>96.22131690429579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227.40294643474903</c:v>
                </c:pt>
                <c:pt idx="1">
                  <c:v>103.97966281947799</c:v>
                </c:pt>
                <c:pt idx="2">
                  <c:v>115.91312142099102</c:v>
                </c:pt>
                <c:pt idx="3">
                  <c:v>115.94745562760761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375.94162421693801</c:v>
                </c:pt>
                <c:pt idx="1">
                  <c:v>597.73416498179904</c:v>
                </c:pt>
                <c:pt idx="2">
                  <c:v>215.83242613862902</c:v>
                </c:pt>
                <c:pt idx="3">
                  <c:v>89.525879453181403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1326720"/>
        <c:axId val="131328256"/>
      </c:barChart>
      <c:catAx>
        <c:axId val="131326720"/>
        <c:scaling>
          <c:orientation val="maxMin"/>
        </c:scaling>
        <c:axPos val="l"/>
        <c:tickLblPos val="nextTo"/>
        <c:crossAx val="131328256"/>
        <c:crosses val="autoZero"/>
        <c:auto val="1"/>
        <c:lblAlgn val="ctr"/>
        <c:lblOffset val="100"/>
      </c:catAx>
      <c:valAx>
        <c:axId val="131328256"/>
        <c:scaling>
          <c:orientation val="minMax"/>
        </c:scaling>
        <c:axPos val="t"/>
        <c:majorGridlines/>
        <c:numFmt formatCode="#,##0" sourceLinked="1"/>
        <c:tickLblPos val="high"/>
        <c:crossAx val="1313267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0.80748214778589511</c:v>
                </c:pt>
                <c:pt idx="1">
                  <c:v>0.53963109997165593</c:v>
                </c:pt>
                <c:pt idx="2">
                  <c:v>0.79172895088187556</c:v>
                </c:pt>
                <c:pt idx="3">
                  <c:v>0.8765430641230233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7.2560737204430487E-2</c:v>
                </c:pt>
                <c:pt idx="1">
                  <c:v>6.8217271914837535E-2</c:v>
                </c:pt>
                <c:pt idx="2">
                  <c:v>7.2770674941968136E-2</c:v>
                </c:pt>
                <c:pt idx="3">
                  <c:v>6.966605953462475E-2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0.11995711500967432</c:v>
                </c:pt>
                <c:pt idx="1">
                  <c:v>0.39215162811350657</c:v>
                </c:pt>
                <c:pt idx="2">
                  <c:v>0.13550037417615626</c:v>
                </c:pt>
                <c:pt idx="3">
                  <c:v>5.3790876342351898E-2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1438080"/>
        <c:axId val="131439616"/>
      </c:barChart>
      <c:catAx>
        <c:axId val="131438080"/>
        <c:scaling>
          <c:orientation val="maxMin"/>
        </c:scaling>
        <c:axPos val="l"/>
        <c:tickLblPos val="nextTo"/>
        <c:crossAx val="131439616"/>
        <c:crosses val="autoZero"/>
        <c:auto val="1"/>
        <c:lblAlgn val="ctr"/>
        <c:lblOffset val="100"/>
      </c:catAx>
      <c:valAx>
        <c:axId val="131439616"/>
        <c:scaling>
          <c:orientation val="minMax"/>
        </c:scaling>
        <c:axPos val="t"/>
        <c:majorGridlines/>
        <c:numFmt formatCode="0%" sourceLinked="1"/>
        <c:tickLblPos val="high"/>
        <c:crossAx val="13143808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1842.1634980508074</c:v>
                </c:pt>
                <c:pt idx="4" formatCode="#,##0">
                  <c:v>1327.5757832811507</c:v>
                </c:pt>
                <c:pt idx="5">
                  <c:v>0</c:v>
                </c:pt>
                <c:pt idx="6" formatCode="#,##0">
                  <c:v>2278.2096886048839</c:v>
                </c:pt>
                <c:pt idx="7" formatCode="#,##0">
                  <c:v>2022.6715138236041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124.24715740027</c:v>
                </c:pt>
                <c:pt idx="4" formatCode="#,##0">
                  <c:v>89.446135054395995</c:v>
                </c:pt>
                <c:pt idx="5">
                  <c:v>0</c:v>
                </c:pt>
                <c:pt idx="6" formatCode="#,##0">
                  <c:v>184.26982608623399</c:v>
                </c:pt>
                <c:pt idx="7" formatCode="#,##0">
                  <c:v>165.280067761927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276.226672506103</c:v>
                </c:pt>
                <c:pt idx="4" formatCode="#,##0">
                  <c:v>260.74101484617302</c:v>
                </c:pt>
                <c:pt idx="5">
                  <c:v>0</c:v>
                </c:pt>
                <c:pt idx="6" formatCode="#,##0">
                  <c:v>445.16335499132202</c:v>
                </c:pt>
                <c:pt idx="7" formatCode="#,##0">
                  <c:v>296.903052446949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1554688"/>
        <c:axId val="131605632"/>
      </c:barChart>
      <c:catAx>
        <c:axId val="131554688"/>
        <c:scaling>
          <c:orientation val="maxMin"/>
        </c:scaling>
        <c:axPos val="l"/>
        <c:tickLblPos val="nextTo"/>
        <c:crossAx val="131605632"/>
        <c:crosses val="autoZero"/>
        <c:auto val="1"/>
        <c:lblAlgn val="ctr"/>
        <c:lblOffset val="100"/>
      </c:catAx>
      <c:valAx>
        <c:axId val="131605632"/>
        <c:scaling>
          <c:orientation val="minMax"/>
        </c:scaling>
        <c:axPos val="t"/>
        <c:majorGridlines/>
        <c:numFmt formatCode="General" sourceLinked="1"/>
        <c:tickLblPos val="high"/>
        <c:crossAx val="13155468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0.82142728790162223</c:v>
                </c:pt>
                <c:pt idx="4" formatCode="0%">
                  <c:v>0.79127733544782042</c:v>
                </c:pt>
                <c:pt idx="5">
                  <c:v>0</c:v>
                </c:pt>
                <c:pt idx="6" formatCode="0%">
                  <c:v>0.78352459043696099</c:v>
                </c:pt>
                <c:pt idx="7" formatCode="0%">
                  <c:v>0.81399993630257783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5.5402251559527375E-2</c:v>
                </c:pt>
                <c:pt idx="4" formatCode="0%">
                  <c:v>5.3312737625434245E-2</c:v>
                </c:pt>
                <c:pt idx="5">
                  <c:v>0</c:v>
                </c:pt>
                <c:pt idx="6" formatCode="0%">
                  <c:v>6.3374298132548565E-2</c:v>
                </c:pt>
                <c:pt idx="7" formatCode="0%">
                  <c:v>6.6514984618519374E-2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0.1231704605388505</c:v>
                </c:pt>
                <c:pt idx="4" formatCode="0%">
                  <c:v>0.15540992692674535</c:v>
                </c:pt>
                <c:pt idx="5">
                  <c:v>0</c:v>
                </c:pt>
                <c:pt idx="6" formatCode="0%">
                  <c:v>0.15310111143049035</c:v>
                </c:pt>
                <c:pt idx="7" formatCode="0%">
                  <c:v>0.11948507907890281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1646208"/>
        <c:axId val="131647744"/>
      </c:barChart>
      <c:catAx>
        <c:axId val="131646208"/>
        <c:scaling>
          <c:orientation val="maxMin"/>
        </c:scaling>
        <c:axPos val="l"/>
        <c:tickLblPos val="nextTo"/>
        <c:crossAx val="131647744"/>
        <c:crosses val="autoZero"/>
        <c:auto val="1"/>
        <c:lblAlgn val="ctr"/>
        <c:lblOffset val="100"/>
      </c:catAx>
      <c:valAx>
        <c:axId val="131647744"/>
        <c:scaling>
          <c:orientation val="minMax"/>
        </c:scaling>
        <c:axPos val="t"/>
        <c:majorGridlines/>
        <c:numFmt formatCode="0%" sourceLinked="1"/>
        <c:tickLblPos val="high"/>
        <c:crossAx val="13164620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10325" y="3009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76925" y="31813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43625" y="2990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15050" y="3867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38925" y="4095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10275" y="3286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24525" y="29813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57925" y="3343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48400" y="3648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96000" y="32194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05500" y="30194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400925" y="3771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2"/>
  <sheetViews>
    <sheetView tabSelected="1" workbookViewId="0">
      <selection activeCell="A4" sqref="A4:B5"/>
    </sheetView>
  </sheetViews>
  <sheetFormatPr baseColWidth="10" defaultRowHeight="15"/>
  <cols>
    <col min="1" max="1" width="37.7109375" style="35" customWidth="1"/>
    <col min="2" max="2" width="57.7109375" style="35" customWidth="1"/>
  </cols>
  <sheetData>
    <row r="1" spans="1:2" ht="18.75">
      <c r="A1" s="49" t="s">
        <v>71</v>
      </c>
    </row>
    <row r="2" spans="1:2" ht="18.75">
      <c r="A2" s="49" t="s">
        <v>72</v>
      </c>
    </row>
    <row r="4" spans="1:2" ht="12.75">
      <c r="A4" s="63" t="s">
        <v>63</v>
      </c>
      <c r="B4" s="64"/>
    </row>
    <row r="5" spans="1:2" ht="12.75">
      <c r="A5" s="65"/>
      <c r="B5" s="66"/>
    </row>
    <row r="6" spans="1:2">
      <c r="A6" s="30" t="s">
        <v>48</v>
      </c>
      <c r="B6" s="41" t="s">
        <v>49</v>
      </c>
    </row>
    <row r="7" spans="1:2">
      <c r="A7" s="31"/>
      <c r="B7" s="42"/>
    </row>
    <row r="8" spans="1:2">
      <c r="A8" s="30" t="s">
        <v>50</v>
      </c>
      <c r="B8" s="41" t="s">
        <v>51</v>
      </c>
    </row>
    <row r="9" spans="1:2">
      <c r="A9" s="32" t="s">
        <v>52</v>
      </c>
      <c r="B9" s="43">
        <v>80</v>
      </c>
    </row>
    <row r="10" spans="1:2">
      <c r="A10" s="31"/>
      <c r="B10" s="42"/>
    </row>
    <row r="11" spans="1:2">
      <c r="A11" s="30" t="s">
        <v>53</v>
      </c>
      <c r="B11" s="41"/>
    </row>
    <row r="12" spans="1:2">
      <c r="A12" s="32" t="s">
        <v>54</v>
      </c>
      <c r="B12" s="43">
        <v>32</v>
      </c>
    </row>
    <row r="13" spans="1:2">
      <c r="A13" s="32" t="s">
        <v>55</v>
      </c>
      <c r="B13" s="43" t="s">
        <v>56</v>
      </c>
    </row>
    <row r="14" spans="1:2">
      <c r="A14" s="31"/>
      <c r="B14" s="42"/>
    </row>
    <row r="15" spans="1:2">
      <c r="A15" s="30" t="s">
        <v>17</v>
      </c>
      <c r="B15" s="41" t="s">
        <v>57</v>
      </c>
    </row>
    <row r="16" spans="1:2">
      <c r="A16" s="31"/>
      <c r="B16" s="42"/>
    </row>
    <row r="17" spans="1:2" ht="45">
      <c r="A17" s="30" t="s">
        <v>58</v>
      </c>
      <c r="B17" s="44" t="s">
        <v>59</v>
      </c>
    </row>
    <row r="18" spans="1:2" ht="30">
      <c r="A18" s="33"/>
      <c r="B18" s="45" t="s">
        <v>60</v>
      </c>
    </row>
    <row r="19" spans="1:2" ht="30">
      <c r="A19" s="32"/>
      <c r="B19" s="45" t="s">
        <v>61</v>
      </c>
    </row>
    <row r="20" spans="1:2">
      <c r="A20" s="34"/>
      <c r="B20" s="46"/>
    </row>
    <row r="22" spans="1:2" ht="17.100000000000001" customHeight="1">
      <c r="A22" s="47" t="s">
        <v>64</v>
      </c>
    </row>
    <row r="23" spans="1:2" ht="15" customHeight="1">
      <c r="A23" s="48" t="s">
        <v>84</v>
      </c>
    </row>
    <row r="24" spans="1:2" ht="15" customHeight="1">
      <c r="A24" s="48" t="s">
        <v>65</v>
      </c>
    </row>
    <row r="25" spans="1:2" ht="15" customHeight="1">
      <c r="A25" s="48" t="s">
        <v>66</v>
      </c>
    </row>
    <row r="26" spans="1:2" ht="15" customHeight="1">
      <c r="A26" s="48" t="s">
        <v>67</v>
      </c>
    </row>
    <row r="27" spans="1:2" ht="15" customHeight="1">
      <c r="A27" s="48" t="s">
        <v>68</v>
      </c>
    </row>
    <row r="28" spans="1:2" ht="15" customHeight="1">
      <c r="A28" s="48" t="s">
        <v>69</v>
      </c>
    </row>
    <row r="29" spans="1:2" ht="15" customHeight="1">
      <c r="A29" s="48" t="s">
        <v>70</v>
      </c>
    </row>
    <row r="33" spans="1:1">
      <c r="A33" s="62" t="s">
        <v>72</v>
      </c>
    </row>
    <row r="34" spans="1:1">
      <c r="A34" s="62" t="s">
        <v>133</v>
      </c>
    </row>
    <row r="35" spans="1:1">
      <c r="A35" s="62" t="s">
        <v>134</v>
      </c>
    </row>
    <row r="36" spans="1:1">
      <c r="A36" s="62"/>
    </row>
    <row r="37" spans="1:1">
      <c r="A37" s="62" t="s">
        <v>135</v>
      </c>
    </row>
    <row r="38" spans="1:1">
      <c r="A38" s="62" t="s">
        <v>71</v>
      </c>
    </row>
    <row r="39" spans="1:1">
      <c r="A39" s="62" t="s">
        <v>136</v>
      </c>
    </row>
    <row r="40" spans="1:1">
      <c r="A40" s="61" t="s">
        <v>137</v>
      </c>
    </row>
    <row r="41" spans="1:1">
      <c r="A41" s="62"/>
    </row>
    <row r="42" spans="1:1">
      <c r="A42" s="62" t="s">
        <v>138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0" customWidth="1"/>
    <col min="2" max="2" width="70.7109375" style="60" customWidth="1"/>
    <col min="3" max="16384" width="11.42578125" style="52"/>
  </cols>
  <sheetData>
    <row r="1" spans="1:2">
      <c r="A1" s="67" t="s">
        <v>85</v>
      </c>
      <c r="B1" s="67" t="s">
        <v>86</v>
      </c>
    </row>
    <row r="2" spans="1:2">
      <c r="A2" s="68"/>
      <c r="B2" s="68"/>
    </row>
    <row r="3" spans="1:2">
      <c r="A3" s="53" t="s">
        <v>18</v>
      </c>
      <c r="B3" s="54" t="s">
        <v>87</v>
      </c>
    </row>
    <row r="4" spans="1:2">
      <c r="A4" s="55" t="s">
        <v>24</v>
      </c>
      <c r="B4" s="56" t="s">
        <v>88</v>
      </c>
    </row>
    <row r="5" spans="1:2" ht="30">
      <c r="A5" s="55" t="s">
        <v>19</v>
      </c>
      <c r="B5" s="56" t="s">
        <v>89</v>
      </c>
    </row>
    <row r="6" spans="1:2" ht="45">
      <c r="A6" s="55" t="s">
        <v>25</v>
      </c>
      <c r="B6" s="56" t="s">
        <v>90</v>
      </c>
    </row>
    <row r="7" spans="1:2">
      <c r="A7" s="55" t="s">
        <v>73</v>
      </c>
      <c r="B7" s="56" t="s">
        <v>91</v>
      </c>
    </row>
    <row r="8" spans="1:2" ht="30">
      <c r="A8" s="55" t="s">
        <v>20</v>
      </c>
      <c r="B8" s="56" t="s">
        <v>92</v>
      </c>
    </row>
    <row r="9" spans="1:2" ht="30">
      <c r="A9" s="55" t="s">
        <v>21</v>
      </c>
      <c r="B9" s="56" t="s">
        <v>93</v>
      </c>
    </row>
    <row r="10" spans="1:2" ht="17.25">
      <c r="A10" s="55" t="s">
        <v>94</v>
      </c>
      <c r="B10" s="56" t="s">
        <v>95</v>
      </c>
    </row>
    <row r="11" spans="1:2" ht="45">
      <c r="A11" s="55" t="s">
        <v>22</v>
      </c>
      <c r="B11" s="56" t="s">
        <v>96</v>
      </c>
    </row>
    <row r="12" spans="1:2" ht="17.25">
      <c r="A12" s="55" t="s">
        <v>97</v>
      </c>
      <c r="B12" s="57" t="s">
        <v>98</v>
      </c>
    </row>
    <row r="13" spans="1:2" ht="17.25">
      <c r="A13" s="55" t="s">
        <v>99</v>
      </c>
      <c r="B13" s="57" t="s">
        <v>100</v>
      </c>
    </row>
    <row r="14" spans="1:2">
      <c r="A14" s="55" t="s">
        <v>80</v>
      </c>
      <c r="B14" s="57" t="s">
        <v>101</v>
      </c>
    </row>
    <row r="15" spans="1:2">
      <c r="A15" s="55" t="s">
        <v>81</v>
      </c>
      <c r="B15" s="57" t="s">
        <v>102</v>
      </c>
    </row>
    <row r="16" spans="1:2">
      <c r="A16" s="55" t="s">
        <v>26</v>
      </c>
      <c r="B16" s="57" t="s">
        <v>103</v>
      </c>
    </row>
    <row r="17" spans="1:2" ht="30">
      <c r="A17" s="55" t="s">
        <v>82</v>
      </c>
      <c r="B17" s="57" t="s">
        <v>104</v>
      </c>
    </row>
    <row r="18" spans="1:2">
      <c r="A18" s="55" t="s">
        <v>27</v>
      </c>
      <c r="B18" s="57" t="s">
        <v>105</v>
      </c>
    </row>
    <row r="19" spans="1:2">
      <c r="A19" s="55" t="s">
        <v>28</v>
      </c>
      <c r="B19" s="57" t="s">
        <v>106</v>
      </c>
    </row>
    <row r="20" spans="1:2" ht="30">
      <c r="A20" s="55" t="s">
        <v>83</v>
      </c>
      <c r="B20" s="57" t="s">
        <v>107</v>
      </c>
    </row>
    <row r="21" spans="1:2">
      <c r="A21" s="55" t="s">
        <v>29</v>
      </c>
      <c r="B21" s="57" t="s">
        <v>108</v>
      </c>
    </row>
    <row r="22" spans="1:2" ht="17.25">
      <c r="A22" s="55" t="s">
        <v>109</v>
      </c>
      <c r="B22" s="57" t="s">
        <v>110</v>
      </c>
    </row>
    <row r="23" spans="1:2" ht="45">
      <c r="A23" s="55" t="s">
        <v>111</v>
      </c>
      <c r="B23" s="57" t="s">
        <v>112</v>
      </c>
    </row>
    <row r="24" spans="1:2">
      <c r="A24" s="55" t="s">
        <v>30</v>
      </c>
      <c r="B24" s="57" t="s">
        <v>113</v>
      </c>
    </row>
    <row r="25" spans="1:2">
      <c r="A25" s="55" t="s">
        <v>114</v>
      </c>
      <c r="B25" s="57" t="s">
        <v>115</v>
      </c>
    </row>
    <row r="26" spans="1:2">
      <c r="A26" s="55" t="s">
        <v>32</v>
      </c>
      <c r="B26" s="57" t="s">
        <v>116</v>
      </c>
    </row>
    <row r="27" spans="1:2">
      <c r="A27" s="55" t="s">
        <v>33</v>
      </c>
      <c r="B27" s="57" t="s">
        <v>117</v>
      </c>
    </row>
    <row r="28" spans="1:2">
      <c r="A28" s="55" t="s">
        <v>34</v>
      </c>
      <c r="B28" s="57" t="s">
        <v>118</v>
      </c>
    </row>
    <row r="29" spans="1:2">
      <c r="A29" s="55" t="s">
        <v>35</v>
      </c>
      <c r="B29" s="57" t="s">
        <v>119</v>
      </c>
    </row>
    <row r="30" spans="1:2">
      <c r="A30" s="55" t="s">
        <v>120</v>
      </c>
      <c r="B30" s="57" t="s">
        <v>121</v>
      </c>
    </row>
    <row r="31" spans="1:2">
      <c r="A31" s="55" t="s">
        <v>37</v>
      </c>
      <c r="B31" s="57" t="s">
        <v>122</v>
      </c>
    </row>
    <row r="32" spans="1:2">
      <c r="A32" s="55" t="s">
        <v>38</v>
      </c>
      <c r="B32" s="57" t="s">
        <v>123</v>
      </c>
    </row>
    <row r="33" spans="1:2">
      <c r="A33" s="55" t="s">
        <v>39</v>
      </c>
      <c r="B33" s="57" t="s">
        <v>124</v>
      </c>
    </row>
    <row r="34" spans="1:2">
      <c r="A34" s="55" t="s">
        <v>40</v>
      </c>
      <c r="B34" s="57" t="s">
        <v>125</v>
      </c>
    </row>
    <row r="35" spans="1:2">
      <c r="A35" s="55" t="s">
        <v>41</v>
      </c>
      <c r="B35" s="57" t="s">
        <v>126</v>
      </c>
    </row>
    <row r="36" spans="1:2">
      <c r="A36" s="55" t="s">
        <v>42</v>
      </c>
      <c r="B36" s="57" t="s">
        <v>127</v>
      </c>
    </row>
    <row r="37" spans="1:2" ht="30">
      <c r="A37" s="55" t="s">
        <v>43</v>
      </c>
      <c r="B37" s="57" t="s">
        <v>128</v>
      </c>
    </row>
    <row r="38" spans="1:2">
      <c r="A38" s="55" t="s">
        <v>129</v>
      </c>
      <c r="B38" s="57" t="s">
        <v>130</v>
      </c>
    </row>
    <row r="39" spans="1:2">
      <c r="A39" s="58" t="s">
        <v>131</v>
      </c>
      <c r="B39" s="59" t="s">
        <v>132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1" t="s">
        <v>74</v>
      </c>
      <c r="I1" s="70" t="s">
        <v>139</v>
      </c>
    </row>
    <row r="3" spans="1:9" ht="50.1" customHeight="1">
      <c r="A3" s="2" t="s">
        <v>18</v>
      </c>
      <c r="B3" s="2" t="s">
        <v>19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3133.9668696318599</v>
      </c>
      <c r="D4" s="7">
        <f t="shared" ref="D4:D10" si="0">C4/$C$13</f>
        <v>0.33651898139150793</v>
      </c>
      <c r="E4" s="6">
        <v>125482</v>
      </c>
      <c r="F4" s="6">
        <v>8067</v>
      </c>
      <c r="G4" s="6">
        <f>(C4*10000)/E4</f>
        <v>249.75429700131176</v>
      </c>
      <c r="H4" s="6">
        <f>(C4*10000)/F4</f>
        <v>3884.9223622559316</v>
      </c>
      <c r="I4" s="6">
        <f>(C4*10000)/(E4+F4)</f>
        <v>234.66793982971492</v>
      </c>
    </row>
    <row r="5" spans="1:9" ht="15" customHeight="1">
      <c r="A5" s="8">
        <v>12</v>
      </c>
      <c r="B5" s="8" t="s">
        <v>1</v>
      </c>
      <c r="C5" s="9">
        <v>1524.2424667654</v>
      </c>
      <c r="D5" s="10">
        <f t="shared" si="0"/>
        <v>0.16367005257136791</v>
      </c>
      <c r="E5" s="9">
        <v>2387</v>
      </c>
      <c r="F5" s="9">
        <v>35986</v>
      </c>
      <c r="G5" s="9">
        <f t="shared" ref="G5:G12" si="1">(C5*10000)/E5</f>
        <v>6385.5989391093426</v>
      </c>
      <c r="H5" s="9">
        <f t="shared" ref="H5:H12" si="2">(C5*10000)/F5</f>
        <v>423.56540509236925</v>
      </c>
      <c r="I5" s="9">
        <f t="shared" ref="I5:I12" si="3">(C5*10000)/(E5+F5)</f>
        <v>397.21743589643762</v>
      </c>
    </row>
    <row r="6" spans="1:9" ht="15" customHeight="1">
      <c r="A6" s="8">
        <v>13</v>
      </c>
      <c r="B6" s="8" t="s">
        <v>2</v>
      </c>
      <c r="C6" s="9">
        <v>1592.85483491018</v>
      </c>
      <c r="D6" s="10">
        <f t="shared" si="0"/>
        <v>0.17103750896111997</v>
      </c>
      <c r="E6" s="9">
        <v>50021</v>
      </c>
      <c r="F6" s="9">
        <v>18074</v>
      </c>
      <c r="G6" s="9">
        <f t="shared" si="1"/>
        <v>318.43722334822974</v>
      </c>
      <c r="H6" s="9">
        <f t="shared" si="2"/>
        <v>881.29624593901735</v>
      </c>
      <c r="I6" s="9">
        <f t="shared" si="3"/>
        <v>233.91656287688966</v>
      </c>
    </row>
    <row r="7" spans="1:9" ht="15" customHeight="1">
      <c r="A7" s="8">
        <v>14</v>
      </c>
      <c r="B7" s="8" t="s">
        <v>3</v>
      </c>
      <c r="C7" s="9">
        <v>1664.3320492381301</v>
      </c>
      <c r="D7" s="10">
        <f t="shared" si="0"/>
        <v>0.17871258670090787</v>
      </c>
      <c r="E7" s="9">
        <v>53925</v>
      </c>
      <c r="F7" s="9">
        <v>23913</v>
      </c>
      <c r="G7" s="9">
        <f t="shared" si="1"/>
        <v>308.63830305760411</v>
      </c>
      <c r="H7" s="9">
        <f t="shared" si="2"/>
        <v>695.9946678535232</v>
      </c>
      <c r="I7" s="9">
        <f t="shared" si="3"/>
        <v>213.81999142297207</v>
      </c>
    </row>
    <row r="8" spans="1:9" ht="15" customHeight="1">
      <c r="A8" s="8">
        <v>15</v>
      </c>
      <c r="B8" s="8" t="s">
        <v>4</v>
      </c>
      <c r="C8" s="9">
        <v>867.61104194275401</v>
      </c>
      <c r="D8" s="10">
        <f t="shared" si="0"/>
        <v>9.3162307141076206E-2</v>
      </c>
      <c r="E8" s="9">
        <v>2941</v>
      </c>
      <c r="F8" s="9">
        <v>9587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5</v>
      </c>
      <c r="C9" s="9">
        <v>252.31247107835301</v>
      </c>
      <c r="D9" s="10">
        <f t="shared" si="0"/>
        <v>2.7092799411001945E-2</v>
      </c>
      <c r="E9" s="9">
        <v>74</v>
      </c>
      <c r="F9" s="9">
        <v>75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6</v>
      </c>
      <c r="C10" s="9">
        <v>181.356714382853</v>
      </c>
      <c r="D10" s="10">
        <f t="shared" si="0"/>
        <v>1.947371473004671E-2</v>
      </c>
      <c r="E10" s="9">
        <v>232</v>
      </c>
      <c r="F10" s="9">
        <v>637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7</v>
      </c>
      <c r="C12" s="9">
        <v>96.22131690429579</v>
      </c>
      <c r="D12" s="10">
        <f>C12/$C$13</f>
        <v>1.0332049092971664E-2</v>
      </c>
      <c r="E12" s="9">
        <v>322</v>
      </c>
      <c r="F12" s="9">
        <v>1757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69"/>
      <c r="B13" s="69"/>
      <c r="C13" s="11">
        <f>SUM(C4:C12)</f>
        <v>9312.8977648538239</v>
      </c>
      <c r="D13" s="12"/>
      <c r="E13" s="11">
        <f>SUM(E4:E12)</f>
        <v>235384</v>
      </c>
      <c r="F13" s="11">
        <f>SUM(F4:F12)</f>
        <v>98096</v>
      </c>
      <c r="G13" s="11">
        <f>(C13*10000)/E13</f>
        <v>395.64701784547054</v>
      </c>
      <c r="H13" s="11">
        <f>(C13*10000)/F13</f>
        <v>949.36569940199638</v>
      </c>
      <c r="I13" s="11">
        <f>(C13*10000)/(E13+F13)</f>
        <v>279.26405676064002</v>
      </c>
    </row>
    <row r="14" spans="1:9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1" t="s">
        <v>75</v>
      </c>
      <c r="I1" s="70" t="s">
        <v>139</v>
      </c>
    </row>
    <row r="3" spans="1:9" ht="50.1" customHeight="1">
      <c r="A3" s="2" t="s">
        <v>24</v>
      </c>
      <c r="B3" s="2" t="s">
        <v>25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8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</row>
    <row r="5" spans="1:9" ht="15" customHeight="1">
      <c r="A5" s="8">
        <v>2</v>
      </c>
      <c r="B5" s="8" t="s">
        <v>9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</row>
    <row r="6" spans="1:9" ht="15" customHeight="1">
      <c r="A6" s="8">
        <v>3</v>
      </c>
      <c r="B6" s="8" t="s">
        <v>10</v>
      </c>
      <c r="C6" s="13" t="s">
        <v>47</v>
      </c>
      <c r="D6" s="13" t="s">
        <v>47</v>
      </c>
      <c r="E6" s="13" t="s">
        <v>47</v>
      </c>
      <c r="F6" s="13" t="s">
        <v>47</v>
      </c>
      <c r="G6" s="13" t="s">
        <v>47</v>
      </c>
      <c r="H6" s="13" t="s">
        <v>47</v>
      </c>
      <c r="I6" s="13" t="s">
        <v>47</v>
      </c>
    </row>
    <row r="7" spans="1:9" ht="15" customHeight="1">
      <c r="A7" s="8">
        <v>4</v>
      </c>
      <c r="B7" s="8" t="s">
        <v>11</v>
      </c>
      <c r="C7" s="9">
        <v>2242.6373279571803</v>
      </c>
      <c r="D7" s="10">
        <f>C7/$C$13</f>
        <v>0.24080983004245207</v>
      </c>
      <c r="E7" s="9">
        <v>77582</v>
      </c>
      <c r="F7" s="9">
        <v>38824</v>
      </c>
      <c r="G7" s="9">
        <f t="shared" ref="G7:G11" si="0">(C7*10000)/E7</f>
        <v>289.06670722038365</v>
      </c>
      <c r="H7" s="9">
        <f t="shared" ref="H7:H11" si="1">(C7*10000)/F7</f>
        <v>577.64200699494654</v>
      </c>
      <c r="I7" s="9">
        <f t="shared" ref="I7:I11" si="2">(C7*10000)/(E7+F7)</f>
        <v>192.65650636197279</v>
      </c>
    </row>
    <row r="8" spans="1:9" ht="15" customHeight="1">
      <c r="A8" s="8">
        <v>5</v>
      </c>
      <c r="B8" s="8" t="s">
        <v>12</v>
      </c>
      <c r="C8" s="9">
        <v>1677.7629331817197</v>
      </c>
      <c r="D8" s="10">
        <f>C8/$C$13</f>
        <v>0.18015476767214944</v>
      </c>
      <c r="E8" s="9">
        <v>43758</v>
      </c>
      <c r="F8" s="9">
        <v>15750</v>
      </c>
      <c r="G8" s="9">
        <f t="shared" si="0"/>
        <v>383.41855961920561</v>
      </c>
      <c r="H8" s="9">
        <f t="shared" si="1"/>
        <v>1065.2463067820443</v>
      </c>
      <c r="I8" s="9">
        <f t="shared" si="2"/>
        <v>281.93905578774616</v>
      </c>
    </row>
    <row r="9" spans="1:9" ht="15" customHeight="1">
      <c r="A9" s="8">
        <v>6</v>
      </c>
      <c r="B9" s="8" t="s">
        <v>13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7</v>
      </c>
      <c r="B10" s="8" t="s">
        <v>14</v>
      </c>
      <c r="C10" s="9">
        <v>2907.6428696824401</v>
      </c>
      <c r="D10" s="10">
        <f>C10/$C$13</f>
        <v>0.31221677109520807</v>
      </c>
      <c r="E10" s="9">
        <v>67995</v>
      </c>
      <c r="F10" s="9">
        <v>28553</v>
      </c>
      <c r="G10" s="9">
        <f t="shared" si="0"/>
        <v>427.62598274614902</v>
      </c>
      <c r="H10" s="9">
        <f t="shared" si="1"/>
        <v>1018.3318284181838</v>
      </c>
      <c r="I10" s="9">
        <f t="shared" si="2"/>
        <v>301.16034197315741</v>
      </c>
    </row>
    <row r="11" spans="1:9" ht="15" customHeight="1">
      <c r="A11" s="8">
        <v>8</v>
      </c>
      <c r="B11" s="8" t="s">
        <v>15</v>
      </c>
      <c r="C11" s="9">
        <v>2484.8546340324801</v>
      </c>
      <c r="D11" s="10">
        <f>C11/$C$13</f>
        <v>0.26681863119019039</v>
      </c>
      <c r="E11" s="9">
        <v>46049</v>
      </c>
      <c r="F11" s="9">
        <v>14969</v>
      </c>
      <c r="G11" s="9">
        <f t="shared" si="0"/>
        <v>539.61098699917045</v>
      </c>
      <c r="H11" s="9">
        <f t="shared" si="1"/>
        <v>1660.000423563685</v>
      </c>
      <c r="I11" s="9">
        <f t="shared" si="2"/>
        <v>407.23305156387954</v>
      </c>
    </row>
    <row r="12" spans="1:9" ht="15" customHeight="1">
      <c r="A12" s="8">
        <v>9</v>
      </c>
      <c r="B12" s="8" t="s">
        <v>16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69"/>
      <c r="B13" s="69"/>
      <c r="C13" s="11">
        <f>SUM(C4:C12)</f>
        <v>9312.8977648538203</v>
      </c>
      <c r="D13" s="12"/>
      <c r="E13" s="11">
        <f>SUM(E4:E12)</f>
        <v>235384</v>
      </c>
      <c r="F13" s="11">
        <f>SUM(F4:F12)</f>
        <v>98096</v>
      </c>
      <c r="G13" s="11">
        <f>(C13*10000)/E13</f>
        <v>395.64701784547037</v>
      </c>
      <c r="H13" s="11">
        <f>(C13*10000)/F13</f>
        <v>949.36569940199604</v>
      </c>
      <c r="I13" s="11">
        <f>(C13*10000)/(E13+F13)</f>
        <v>279.2640567606399</v>
      </c>
    </row>
    <row r="14" spans="1:9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1" t="s">
        <v>76</v>
      </c>
      <c r="J1" s="70" t="s">
        <v>139</v>
      </c>
    </row>
    <row r="3" spans="1:10" ht="50.1" customHeight="1">
      <c r="A3" s="2" t="s">
        <v>18</v>
      </c>
      <c r="B3" s="2" t="s">
        <v>19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375.94162421693801</v>
      </c>
      <c r="D4" s="15">
        <v>603.34457065168704</v>
      </c>
      <c r="E4" s="15">
        <v>2530.6222989801727</v>
      </c>
      <c r="F4" s="15">
        <v>227.40294643474903</v>
      </c>
      <c r="G4" s="15">
        <v>375.94162421693801</v>
      </c>
      <c r="H4" s="16">
        <f>E4/SUM($E4:$G4)</f>
        <v>0.80748214778589511</v>
      </c>
      <c r="I4" s="16">
        <f t="shared" ref="I4:J4" si="0">F4/SUM($E4:$G4)</f>
        <v>7.2560737204430487E-2</v>
      </c>
      <c r="J4" s="16">
        <f t="shared" si="0"/>
        <v>0.11995711500967432</v>
      </c>
    </row>
    <row r="5" spans="1:10" ht="15" customHeight="1">
      <c r="A5" s="8">
        <v>12</v>
      </c>
      <c r="B5" s="8" t="s">
        <v>1</v>
      </c>
      <c r="C5" s="17">
        <v>597.73416498179904</v>
      </c>
      <c r="D5" s="17">
        <v>701.71382780127703</v>
      </c>
      <c r="E5" s="17">
        <v>822.52863896412293</v>
      </c>
      <c r="F5" s="17">
        <v>103.97966281947799</v>
      </c>
      <c r="G5" s="17">
        <v>597.73416498179904</v>
      </c>
      <c r="H5" s="18">
        <f t="shared" ref="H5:H13" si="1">E5/SUM($E5:$G5)</f>
        <v>0.53963109997165593</v>
      </c>
      <c r="I5" s="18">
        <f t="shared" ref="I5:I13" si="2">F5/SUM($E5:$G5)</f>
        <v>6.8217271914837535E-2</v>
      </c>
      <c r="J5" s="18">
        <f t="shared" ref="J5:J13" si="3">G5/SUM($E5:$G5)</f>
        <v>0.39215162811350657</v>
      </c>
    </row>
    <row r="6" spans="1:10" ht="15" customHeight="1">
      <c r="A6" s="8">
        <v>13</v>
      </c>
      <c r="B6" s="8" t="s">
        <v>2</v>
      </c>
      <c r="C6" s="17">
        <v>215.83242613862902</v>
      </c>
      <c r="D6" s="17">
        <v>331.74554755962004</v>
      </c>
      <c r="E6" s="17">
        <v>1261.10928735056</v>
      </c>
      <c r="F6" s="17">
        <v>115.91312142099102</v>
      </c>
      <c r="G6" s="17">
        <v>215.83242613862902</v>
      </c>
      <c r="H6" s="18">
        <f t="shared" si="1"/>
        <v>0.79172895088187556</v>
      </c>
      <c r="I6" s="18">
        <f t="shared" si="2"/>
        <v>7.2770674941968136E-2</v>
      </c>
      <c r="J6" s="18">
        <f t="shared" si="3"/>
        <v>0.13550037417615626</v>
      </c>
    </row>
    <row r="7" spans="1:10" ht="15" customHeight="1">
      <c r="A7" s="8">
        <v>14</v>
      </c>
      <c r="B7" s="8" t="s">
        <v>3</v>
      </c>
      <c r="C7" s="17">
        <v>89.525879453181403</v>
      </c>
      <c r="D7" s="17">
        <v>205.47333508078901</v>
      </c>
      <c r="E7" s="17">
        <v>1458.8587141573412</v>
      </c>
      <c r="F7" s="17">
        <v>115.94745562760761</v>
      </c>
      <c r="G7" s="17">
        <v>89.525879453181403</v>
      </c>
      <c r="H7" s="18">
        <f t="shared" si="1"/>
        <v>0.8765430641230233</v>
      </c>
      <c r="I7" s="18">
        <f t="shared" si="2"/>
        <v>6.966605953462475E-2</v>
      </c>
      <c r="J7" s="18">
        <f t="shared" si="3"/>
        <v>5.3790876342351898E-2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7">
        <v>867.61104194275401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5</v>
      </c>
      <c r="C9" s="13" t="s">
        <v>47</v>
      </c>
      <c r="D9" s="13" t="s">
        <v>47</v>
      </c>
      <c r="E9" s="17">
        <v>252.31247107835301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6</v>
      </c>
      <c r="C10" s="13" t="s">
        <v>47</v>
      </c>
      <c r="D10" s="13" t="s">
        <v>47</v>
      </c>
      <c r="E10" s="17">
        <v>181.356714382853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7</v>
      </c>
      <c r="C12" s="13" t="s">
        <v>47</v>
      </c>
      <c r="D12" s="13" t="s">
        <v>47</v>
      </c>
      <c r="E12" s="17">
        <v>96.22131690429579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69"/>
      <c r="B13" s="69"/>
      <c r="C13" s="11">
        <f>SUM(C4:C12)</f>
        <v>1279.0340947905474</v>
      </c>
      <c r="D13" s="11">
        <f t="shared" ref="D13:G13" si="4">SUM(D4:D12)</f>
        <v>1842.2772810933729</v>
      </c>
      <c r="E13" s="11">
        <f t="shared" si="4"/>
        <v>7470.6204837604537</v>
      </c>
      <c r="F13" s="11">
        <f t="shared" si="4"/>
        <v>563.24318630282562</v>
      </c>
      <c r="G13" s="11">
        <f t="shared" si="4"/>
        <v>1279.0340947905474</v>
      </c>
      <c r="H13" s="19">
        <f t="shared" si="1"/>
        <v>0.80218001661674099</v>
      </c>
      <c r="I13" s="19">
        <f t="shared" si="2"/>
        <v>6.0479906525814427E-2</v>
      </c>
      <c r="J13" s="19">
        <f t="shared" si="3"/>
        <v>0.13734007685744445</v>
      </c>
    </row>
    <row r="14" spans="1:10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1" t="s">
        <v>77</v>
      </c>
      <c r="J1" s="70" t="s">
        <v>139</v>
      </c>
    </row>
    <row r="3" spans="1:10" ht="50.1" customHeight="1">
      <c r="A3" s="2" t="s">
        <v>24</v>
      </c>
      <c r="B3" s="2" t="s">
        <v>25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</v>
      </c>
      <c r="B4" s="5" t="s">
        <v>8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  <c r="J4" s="14" t="s">
        <v>47</v>
      </c>
    </row>
    <row r="5" spans="1:10" ht="15" customHeight="1">
      <c r="A5" s="8">
        <v>2</v>
      </c>
      <c r="B5" s="8" t="s">
        <v>9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  <c r="J5" s="13" t="s">
        <v>47</v>
      </c>
    </row>
    <row r="6" spans="1:10" ht="15" customHeight="1">
      <c r="A6" s="8">
        <v>3</v>
      </c>
      <c r="B6" s="8" t="s">
        <v>10</v>
      </c>
      <c r="C6" s="13" t="s">
        <v>47</v>
      </c>
      <c r="D6" s="13" t="s">
        <v>47</v>
      </c>
      <c r="E6" s="13" t="s">
        <v>47</v>
      </c>
      <c r="F6" s="13" t="s">
        <v>47</v>
      </c>
      <c r="G6" s="13" t="s">
        <v>47</v>
      </c>
      <c r="H6" s="13" t="s">
        <v>47</v>
      </c>
      <c r="I6" s="13" t="s">
        <v>47</v>
      </c>
      <c r="J6" s="13" t="s">
        <v>47</v>
      </c>
    </row>
    <row r="7" spans="1:10" ht="15" customHeight="1">
      <c r="A7" s="8">
        <v>4</v>
      </c>
      <c r="B7" s="8" t="s">
        <v>11</v>
      </c>
      <c r="C7" s="17">
        <v>276.226672506103</v>
      </c>
      <c r="D7" s="17">
        <v>400.473829906373</v>
      </c>
      <c r="E7" s="17">
        <v>1842.1634980508074</v>
      </c>
      <c r="F7" s="17">
        <v>124.24715740027</v>
      </c>
      <c r="G7" s="17">
        <v>276.226672506103</v>
      </c>
      <c r="H7" s="18">
        <f t="shared" ref="H7:H13" si="0">E7/SUM($E7:$G7)</f>
        <v>0.82142728790162223</v>
      </c>
      <c r="I7" s="18">
        <f t="shared" ref="I7:I13" si="1">F7/SUM($E7:$G7)</f>
        <v>5.5402251559527375E-2</v>
      </c>
      <c r="J7" s="18">
        <f t="shared" ref="J7:J13" si="2">G7/SUM($E7:$G7)</f>
        <v>0.1231704605388505</v>
      </c>
    </row>
    <row r="8" spans="1:10" ht="15" customHeight="1">
      <c r="A8" s="8">
        <v>5</v>
      </c>
      <c r="B8" s="8" t="s">
        <v>12</v>
      </c>
      <c r="C8" s="17">
        <v>260.74101484617302</v>
      </c>
      <c r="D8" s="17">
        <v>350.18714990056901</v>
      </c>
      <c r="E8" s="17">
        <v>1327.5757832811507</v>
      </c>
      <c r="F8" s="17">
        <v>89.446135054395995</v>
      </c>
      <c r="G8" s="17">
        <v>260.74101484617302</v>
      </c>
      <c r="H8" s="18">
        <f t="shared" si="0"/>
        <v>0.79127733544782042</v>
      </c>
      <c r="I8" s="18">
        <f t="shared" si="1"/>
        <v>5.3312737625434245E-2</v>
      </c>
      <c r="J8" s="18">
        <f t="shared" si="2"/>
        <v>0.15540992692674535</v>
      </c>
    </row>
    <row r="9" spans="1:10" ht="15" customHeight="1">
      <c r="A9" s="8">
        <v>6</v>
      </c>
      <c r="B9" s="8" t="s">
        <v>13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7</v>
      </c>
      <c r="B10" s="8" t="s">
        <v>14</v>
      </c>
      <c r="C10" s="17">
        <v>445.16335499132202</v>
      </c>
      <c r="D10" s="17">
        <v>629.43318107755601</v>
      </c>
      <c r="E10" s="17">
        <v>2278.2096886048839</v>
      </c>
      <c r="F10" s="17">
        <v>184.26982608623399</v>
      </c>
      <c r="G10" s="17">
        <v>445.16335499132202</v>
      </c>
      <c r="H10" s="18">
        <f t="shared" si="0"/>
        <v>0.78352459043696099</v>
      </c>
      <c r="I10" s="18">
        <f t="shared" si="1"/>
        <v>6.3374298132548565E-2</v>
      </c>
      <c r="J10" s="18">
        <f t="shared" si="2"/>
        <v>0.15310111143049035</v>
      </c>
    </row>
    <row r="11" spans="1:10" ht="15" customHeight="1">
      <c r="A11" s="8">
        <v>8</v>
      </c>
      <c r="B11" s="8" t="s">
        <v>15</v>
      </c>
      <c r="C11" s="17">
        <v>296.903052446949</v>
      </c>
      <c r="D11" s="17">
        <v>462.18312020887601</v>
      </c>
      <c r="E11" s="17">
        <v>2022.6715138236041</v>
      </c>
      <c r="F11" s="17">
        <v>165.280067761927</v>
      </c>
      <c r="G11" s="17">
        <v>296.903052446949</v>
      </c>
      <c r="H11" s="18">
        <f t="shared" si="0"/>
        <v>0.81399993630257783</v>
      </c>
      <c r="I11" s="18">
        <f t="shared" si="1"/>
        <v>6.6514984618519374E-2</v>
      </c>
      <c r="J11" s="18">
        <f t="shared" si="2"/>
        <v>0.11948507907890281</v>
      </c>
    </row>
    <row r="12" spans="1:10" ht="15" customHeight="1">
      <c r="A12" s="8">
        <v>9</v>
      </c>
      <c r="B12" s="8" t="s">
        <v>16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69"/>
      <c r="B13" s="69"/>
      <c r="C13" s="11">
        <f>SUM(C4:C12)</f>
        <v>1279.034094790547</v>
      </c>
      <c r="D13" s="11">
        <f t="shared" ref="D13:G13" si="3">SUM(D4:D12)</f>
        <v>1842.2772810933741</v>
      </c>
      <c r="E13" s="11">
        <f t="shared" si="3"/>
        <v>7470.6204837604464</v>
      </c>
      <c r="F13" s="11">
        <f t="shared" si="3"/>
        <v>563.24318630282698</v>
      </c>
      <c r="G13" s="11">
        <f t="shared" si="3"/>
        <v>1279.034094790547</v>
      </c>
      <c r="H13" s="19">
        <f t="shared" si="0"/>
        <v>0.80218001661674088</v>
      </c>
      <c r="I13" s="19">
        <f t="shared" si="1"/>
        <v>6.0479906525814621E-2</v>
      </c>
      <c r="J13" s="19">
        <f t="shared" si="2"/>
        <v>0.13734007685744451</v>
      </c>
    </row>
    <row r="14" spans="1:10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1" t="s">
        <v>78</v>
      </c>
      <c r="L1" s="70" t="s">
        <v>139</v>
      </c>
    </row>
    <row r="3" spans="1:12" ht="49.5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51.5568970392398</v>
      </c>
      <c r="D4" s="21">
        <v>119.60661039217699</v>
      </c>
      <c r="E4" s="15">
        <v>622.30083544462695</v>
      </c>
      <c r="F4" s="15">
        <v>1225.0051052904601</v>
      </c>
      <c r="G4" s="15">
        <v>1115.4974294332501</v>
      </c>
      <c r="H4" s="16">
        <v>1.6451002532204891E-2</v>
      </c>
      <c r="I4" s="16">
        <v>3.8164605773938952E-2</v>
      </c>
      <c r="J4" s="16">
        <v>0.19856650046066709</v>
      </c>
      <c r="K4" s="16">
        <v>0.39088004217474959</v>
      </c>
      <c r="L4" s="16">
        <v>0.3559378490584395</v>
      </c>
    </row>
    <row r="5" spans="1:12" ht="15" customHeight="1">
      <c r="A5" s="22">
        <v>12</v>
      </c>
      <c r="B5" s="22" t="s">
        <v>1</v>
      </c>
      <c r="C5" s="23">
        <v>8.21558275598648</v>
      </c>
      <c r="D5" s="23">
        <v>56.934136838628596</v>
      </c>
      <c r="E5" s="17">
        <v>286.24718300919596</v>
      </c>
      <c r="F5" s="17">
        <v>494.58197942648297</v>
      </c>
      <c r="G5" s="17">
        <v>678.26358544053096</v>
      </c>
      <c r="H5" s="18">
        <v>5.3899447963935776E-3</v>
      </c>
      <c r="I5" s="18">
        <v>3.7352414759247186E-2</v>
      </c>
      <c r="J5" s="18">
        <v>0.18779635728439309</v>
      </c>
      <c r="K5" s="18">
        <v>0.32447723376133369</v>
      </c>
      <c r="L5" s="18">
        <v>0.44498404939863245</v>
      </c>
    </row>
    <row r="6" spans="1:12" ht="15" customHeight="1">
      <c r="A6" s="22">
        <v>13</v>
      </c>
      <c r="B6" s="22" t="s">
        <v>2</v>
      </c>
      <c r="C6" s="23">
        <v>23.460915697211302</v>
      </c>
      <c r="D6" s="23">
        <v>47.6305317959579</v>
      </c>
      <c r="E6" s="17">
        <v>289.89453835380704</v>
      </c>
      <c r="F6" s="17">
        <v>661.87641742006701</v>
      </c>
      <c r="G6" s="17">
        <v>569.99242884086698</v>
      </c>
      <c r="H6" s="18">
        <v>1.4728847365308372E-2</v>
      </c>
      <c r="I6" s="18">
        <v>2.990261939496763E-2</v>
      </c>
      <c r="J6" s="18">
        <v>0.18199683518564844</v>
      </c>
      <c r="K6" s="18">
        <v>0.415528398494526</v>
      </c>
      <c r="L6" s="18">
        <v>0.35784329955954958</v>
      </c>
    </row>
    <row r="7" spans="1:12" ht="15" customHeight="1">
      <c r="A7" s="22">
        <v>14</v>
      </c>
      <c r="B7" s="22" t="s">
        <v>3</v>
      </c>
      <c r="C7" s="23">
        <v>76.780462554342193</v>
      </c>
      <c r="D7" s="23">
        <v>56.3799318569097</v>
      </c>
      <c r="E7" s="17">
        <v>167.12291809744301</v>
      </c>
      <c r="F7" s="17">
        <v>588.45543009851201</v>
      </c>
      <c r="G7" s="17">
        <v>775.59330811999996</v>
      </c>
      <c r="H7" s="18">
        <v>4.6132899093539674E-2</v>
      </c>
      <c r="I7" s="18">
        <v>3.3875410758493332E-2</v>
      </c>
      <c r="J7" s="18">
        <v>0.10041440830537449</v>
      </c>
      <c r="K7" s="18">
        <v>0.35356852608912659</v>
      </c>
      <c r="L7" s="18">
        <v>0.4660087557534659</v>
      </c>
    </row>
    <row r="8" spans="1:12" ht="15" customHeight="1">
      <c r="A8" s="22">
        <v>15</v>
      </c>
      <c r="B8" s="22" t="s">
        <v>4</v>
      </c>
      <c r="C8" s="23">
        <v>29.479238922289799</v>
      </c>
      <c r="D8" s="23">
        <v>53.749133752785298</v>
      </c>
      <c r="E8" s="17">
        <v>164.064912633658</v>
      </c>
      <c r="F8" s="17">
        <v>297.938795398472</v>
      </c>
      <c r="G8" s="17">
        <v>322.37896218880002</v>
      </c>
      <c r="H8" s="18">
        <v>3.3977482379535927E-2</v>
      </c>
      <c r="I8" s="18">
        <v>6.1950725723102465E-2</v>
      </c>
      <c r="J8" s="18">
        <v>0.18909961321610724</v>
      </c>
      <c r="K8" s="18">
        <v>0.34340134077129769</v>
      </c>
      <c r="L8" s="18">
        <v>0.37157083790995671</v>
      </c>
    </row>
    <row r="9" spans="1:12" ht="15" customHeight="1">
      <c r="A9" s="22">
        <v>16</v>
      </c>
      <c r="B9" s="22" t="s">
        <v>5</v>
      </c>
      <c r="C9" s="23">
        <v>5.75959683342262</v>
      </c>
      <c r="D9" s="23">
        <v>8.2733231919361501</v>
      </c>
      <c r="E9" s="17">
        <v>39.5518689738565</v>
      </c>
      <c r="F9" s="17">
        <v>109.45996177791599</v>
      </c>
      <c r="G9" s="17">
        <v>89.267716894104993</v>
      </c>
      <c r="H9" s="18">
        <v>2.2827238331033992E-2</v>
      </c>
      <c r="I9" s="18">
        <v>3.2789989604145559E-2</v>
      </c>
      <c r="J9" s="18">
        <v>0.15675748938967485</v>
      </c>
      <c r="K9" s="18">
        <v>0.43382700343029651</v>
      </c>
      <c r="L9" s="18">
        <v>0.35379827924484902</v>
      </c>
    </row>
    <row r="10" spans="1:12" ht="15" customHeight="1">
      <c r="A10" s="22">
        <v>17</v>
      </c>
      <c r="B10" s="22" t="s">
        <v>6</v>
      </c>
      <c r="C10" s="23">
        <v>4.2688775973870801</v>
      </c>
      <c r="D10" s="23">
        <v>3.8729036826581598</v>
      </c>
      <c r="E10" s="17">
        <v>18.374700657616298</v>
      </c>
      <c r="F10" s="17">
        <v>50.647083300311103</v>
      </c>
      <c r="G10" s="17">
        <v>104.193148955436</v>
      </c>
      <c r="H10" s="18">
        <v>2.3538569367961292E-2</v>
      </c>
      <c r="I10" s="18">
        <v>2.1355171215375487E-2</v>
      </c>
      <c r="J10" s="18">
        <v>0.10131800600456688</v>
      </c>
      <c r="K10" s="18">
        <v>0.27926775981559909</v>
      </c>
      <c r="L10" s="18">
        <v>0.57452049359649715</v>
      </c>
    </row>
    <row r="11" spans="1:12" ht="15" customHeight="1">
      <c r="A11" s="8">
        <v>18</v>
      </c>
      <c r="B11" s="8" t="s">
        <v>17</v>
      </c>
      <c r="C11" s="25" t="s">
        <v>47</v>
      </c>
      <c r="D11" s="25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  <c r="K11" s="13" t="s">
        <v>47</v>
      </c>
      <c r="L11" s="13" t="s">
        <v>47</v>
      </c>
    </row>
    <row r="12" spans="1:12" ht="15" customHeight="1">
      <c r="A12" s="22">
        <v>19</v>
      </c>
      <c r="B12" s="22" t="s">
        <v>7</v>
      </c>
      <c r="C12" s="23">
        <v>0</v>
      </c>
      <c r="D12" s="23">
        <v>0</v>
      </c>
      <c r="E12" s="17">
        <v>1.5518758446724901</v>
      </c>
      <c r="F12" s="17">
        <v>43.317734133950104</v>
      </c>
      <c r="G12" s="17">
        <v>51.351707334640601</v>
      </c>
      <c r="H12" s="18">
        <v>0</v>
      </c>
      <c r="I12" s="18">
        <v>0</v>
      </c>
      <c r="J12" s="18">
        <v>1.6128191631591585E-2</v>
      </c>
      <c r="K12" s="18">
        <v>0.45018853767011524</v>
      </c>
      <c r="L12" s="18">
        <v>0.53368327069829313</v>
      </c>
    </row>
    <row r="13" spans="1:12" ht="15" customHeight="1">
      <c r="A13" s="69"/>
      <c r="B13" s="69"/>
      <c r="C13" s="24">
        <f t="shared" ref="C13:G13" si="0">SUM(C4:C12)</f>
        <v>199.52157139987926</v>
      </c>
      <c r="D13" s="24">
        <f t="shared" si="0"/>
        <v>346.44657151105275</v>
      </c>
      <c r="E13" s="11">
        <f t="shared" si="0"/>
        <v>1589.1088330148762</v>
      </c>
      <c r="F13" s="11">
        <f t="shared" si="0"/>
        <v>3471.2825068461707</v>
      </c>
      <c r="G13" s="11">
        <f t="shared" si="0"/>
        <v>3706.5382872076293</v>
      </c>
      <c r="H13" s="19">
        <v>2.1424220079280021E-2</v>
      </c>
      <c r="I13" s="19">
        <v>3.7200727428559684E-2</v>
      </c>
      <c r="J13" s="19">
        <v>0.17063527081091923</v>
      </c>
      <c r="K13" s="19">
        <v>0.37273924750209853</v>
      </c>
      <c r="L13" s="19">
        <v>0.3980005341791425</v>
      </c>
    </row>
    <row r="14" spans="1:12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9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1" t="s">
        <v>79</v>
      </c>
      <c r="F1" s="70" t="s">
        <v>139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3100.2746000000002</v>
      </c>
      <c r="D4" s="15">
        <v>3133.9668696318599</v>
      </c>
      <c r="E4" s="15">
        <f t="shared" ref="E4:E13" si="0">D4-C4</f>
        <v>33.692269631859745</v>
      </c>
      <c r="F4" s="27">
        <f t="shared" ref="F4:F13" si="1">D4/C4-1</f>
        <v>1.0867511423620302E-2</v>
      </c>
    </row>
    <row r="5" spans="1:6" ht="15" customHeight="1">
      <c r="A5" s="8">
        <v>12</v>
      </c>
      <c r="B5" s="8" t="s">
        <v>1</v>
      </c>
      <c r="C5" s="17">
        <v>1474.2828999999999</v>
      </c>
      <c r="D5" s="17">
        <v>1524.2424667654</v>
      </c>
      <c r="E5" s="17">
        <f t="shared" si="0"/>
        <v>49.959566765400041</v>
      </c>
      <c r="F5" s="28">
        <f t="shared" si="1"/>
        <v>3.3887367726641804E-2</v>
      </c>
    </row>
    <row r="6" spans="1:6" ht="15" customHeight="1">
      <c r="A6" s="8">
        <v>13</v>
      </c>
      <c r="B6" s="8" t="s">
        <v>2</v>
      </c>
      <c r="C6" s="17">
        <v>1527.7343000000001</v>
      </c>
      <c r="D6" s="17">
        <v>1592.85483491018</v>
      </c>
      <c r="E6" s="17">
        <f t="shared" si="0"/>
        <v>65.120534910179913</v>
      </c>
      <c r="F6" s="28">
        <f t="shared" si="1"/>
        <v>4.2625563169053526E-2</v>
      </c>
    </row>
    <row r="7" spans="1:6" ht="15" customHeight="1">
      <c r="A7" s="8">
        <v>14</v>
      </c>
      <c r="B7" s="8" t="s">
        <v>3</v>
      </c>
      <c r="C7" s="17">
        <v>1754.9472000000001</v>
      </c>
      <c r="D7" s="17">
        <v>1664.3320492381301</v>
      </c>
      <c r="E7" s="17">
        <f t="shared" si="0"/>
        <v>-90.615150761869927</v>
      </c>
      <c r="F7" s="28">
        <f t="shared" si="1"/>
        <v>-5.1634117973389682E-2</v>
      </c>
    </row>
    <row r="8" spans="1:6" ht="15" customHeight="1">
      <c r="A8" s="8">
        <v>15</v>
      </c>
      <c r="B8" s="8" t="s">
        <v>4</v>
      </c>
      <c r="C8" s="17">
        <v>877.74350000000004</v>
      </c>
      <c r="D8" s="17">
        <v>867.61104194275401</v>
      </c>
      <c r="E8" s="17">
        <f t="shared" si="0"/>
        <v>-10.132458057246026</v>
      </c>
      <c r="F8" s="28">
        <f t="shared" si="1"/>
        <v>-1.1543757438529645E-2</v>
      </c>
    </row>
    <row r="9" spans="1:6" ht="15" customHeight="1">
      <c r="A9" s="8">
        <v>16</v>
      </c>
      <c r="B9" s="8" t="s">
        <v>5</v>
      </c>
      <c r="C9" s="17">
        <v>240.51929999999999</v>
      </c>
      <c r="D9" s="17">
        <v>252.31247107835301</v>
      </c>
      <c r="E9" s="17">
        <f t="shared" si="0"/>
        <v>11.793171078353026</v>
      </c>
      <c r="F9" s="28">
        <f t="shared" si="1"/>
        <v>4.9032119577734568E-2</v>
      </c>
    </row>
    <row r="10" spans="1:6" ht="15" customHeight="1">
      <c r="A10" s="8">
        <v>17</v>
      </c>
      <c r="B10" s="8" t="s">
        <v>6</v>
      </c>
      <c r="C10" s="17">
        <v>41.0944</v>
      </c>
      <c r="D10" s="17">
        <v>181.356714382853</v>
      </c>
      <c r="E10" s="17">
        <f t="shared" si="0"/>
        <v>140.26231438285299</v>
      </c>
      <c r="F10" s="28">
        <f t="shared" si="1"/>
        <v>3.4131734344059774</v>
      </c>
    </row>
    <row r="11" spans="1:6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</row>
    <row r="12" spans="1:6" ht="15" customHeight="1">
      <c r="A12" s="8">
        <v>19</v>
      </c>
      <c r="B12" s="8" t="s">
        <v>7</v>
      </c>
      <c r="C12" s="17">
        <v>107.377</v>
      </c>
      <c r="D12" s="17">
        <v>96.22131690429579</v>
      </c>
      <c r="E12" s="17">
        <f t="shared" si="0"/>
        <v>-11.155683095704205</v>
      </c>
      <c r="F12" s="28">
        <f t="shared" si="1"/>
        <v>-0.10389266878106307</v>
      </c>
    </row>
    <row r="13" spans="1:6" ht="15" customHeight="1">
      <c r="A13" s="69"/>
      <c r="B13" s="69"/>
      <c r="C13" s="11">
        <f t="shared" ref="C13:D13" si="2">SUM(C4:C12)</f>
        <v>9123.9732000000004</v>
      </c>
      <c r="D13" s="11">
        <f t="shared" si="2"/>
        <v>9312.8977648538239</v>
      </c>
      <c r="E13" s="26">
        <f t="shared" si="0"/>
        <v>188.92456485382354</v>
      </c>
      <c r="F13" s="29">
        <f t="shared" si="1"/>
        <v>2.0706391909812272E-2</v>
      </c>
    </row>
    <row r="14" spans="1:6" ht="15" customHeight="1">
      <c r="A14" s="50" t="s">
        <v>23</v>
      </c>
      <c r="B14" s="3"/>
      <c r="C14" s="3"/>
      <c r="D14" s="3"/>
      <c r="E14" s="3"/>
      <c r="F14" s="4"/>
    </row>
    <row r="15" spans="1:6" s="37" customFormat="1" ht="15" customHeight="1">
      <c r="A15" s="36"/>
      <c r="B15" s="36"/>
      <c r="C15" s="36"/>
      <c r="D15" s="36"/>
      <c r="E15" s="36"/>
      <c r="F15" s="36"/>
    </row>
    <row r="16" spans="1:6" s="37" customFormat="1" ht="15" customHeight="1">
      <c r="A16" s="38" t="s">
        <v>62</v>
      </c>
      <c r="B16" s="39"/>
      <c r="C16" s="39"/>
      <c r="D16" s="39"/>
      <c r="E16" s="39"/>
      <c r="F16" s="40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2012-11-16T14:48:01Z</dcterms:created>
  <dcterms:modified xsi:type="dcterms:W3CDTF">2012-12-17T13:41:42Z</dcterms:modified>
</cp:coreProperties>
</file>