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E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I2" i="5"/>
  <c r="J2" i="5"/>
  <c r="H2" i="5"/>
  <c r="D11" i="5"/>
  <c r="E11" i="5"/>
  <c r="H11" i="5" s="1"/>
  <c r="F11" i="5"/>
  <c r="G11" i="5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I2" i="7"/>
  <c r="J2" i="7"/>
  <c r="H2" i="7"/>
  <c r="D11" i="7"/>
  <c r="E11" i="7"/>
  <c r="H11" i="7" s="1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D10" i="10" s="1"/>
  <c r="I3" i="10"/>
  <c r="I4" i="10"/>
  <c r="I5" i="10"/>
  <c r="I6" i="10"/>
  <c r="I7" i="10"/>
  <c r="I8" i="10"/>
  <c r="I9" i="10"/>
  <c r="I10" i="10"/>
  <c r="I2" i="10"/>
  <c r="H3" i="10"/>
  <c r="H4" i="10"/>
  <c r="H5" i="10"/>
  <c r="H6" i="10"/>
  <c r="H7" i="10"/>
  <c r="H8" i="10"/>
  <c r="H9" i="10"/>
  <c r="H10" i="10"/>
  <c r="H2" i="10"/>
  <c r="G3" i="10"/>
  <c r="G4" i="10"/>
  <c r="G5" i="10"/>
  <c r="G6" i="10"/>
  <c r="G7" i="10"/>
  <c r="G8" i="10"/>
  <c r="G9" i="10"/>
  <c r="G10" i="10"/>
  <c r="G2" i="10"/>
  <c r="F11" i="11"/>
  <c r="E11" i="11"/>
  <c r="C11" i="11"/>
  <c r="D10" i="11" s="1"/>
  <c r="I3" i="11"/>
  <c r="I4" i="11"/>
  <c r="I5" i="11"/>
  <c r="I6" i="11"/>
  <c r="I7" i="11"/>
  <c r="I8" i="11"/>
  <c r="I9" i="11"/>
  <c r="I10" i="11"/>
  <c r="I2" i="11"/>
  <c r="H3" i="11"/>
  <c r="H4" i="11"/>
  <c r="H5" i="11"/>
  <c r="H6" i="11"/>
  <c r="H7" i="11"/>
  <c r="H8" i="11"/>
  <c r="H9" i="11"/>
  <c r="H10" i="11"/>
  <c r="H2" i="11"/>
  <c r="G3" i="11"/>
  <c r="G4" i="11"/>
  <c r="G5" i="11"/>
  <c r="G6" i="11"/>
  <c r="G7" i="11"/>
  <c r="G8" i="11"/>
  <c r="G9" i="11"/>
  <c r="G10" i="11"/>
  <c r="G2" i="11"/>
  <c r="F11" i="12"/>
  <c r="E11" i="12"/>
  <c r="C11" i="12"/>
  <c r="D10" i="12" s="1"/>
  <c r="I3" i="12"/>
  <c r="I4" i="12"/>
  <c r="I5" i="12"/>
  <c r="I6" i="12"/>
  <c r="I7" i="12"/>
  <c r="I8" i="12"/>
  <c r="I10" i="12"/>
  <c r="I2" i="12"/>
  <c r="H3" i="12"/>
  <c r="H4" i="12"/>
  <c r="H5" i="12"/>
  <c r="H6" i="12"/>
  <c r="H7" i="12"/>
  <c r="H8" i="12"/>
  <c r="H10" i="12"/>
  <c r="H2" i="12"/>
  <c r="G3" i="12"/>
  <c r="G4" i="12"/>
  <c r="G5" i="12"/>
  <c r="G6" i="12"/>
  <c r="G7" i="12"/>
  <c r="G8" i="12"/>
  <c r="G10" i="12"/>
  <c r="G2" i="12"/>
  <c r="J11" i="7" l="1"/>
  <c r="J11" i="5"/>
  <c r="I11" i="7"/>
  <c r="I11" i="5"/>
  <c r="F11" i="2"/>
  <c r="I11" i="9"/>
  <c r="H11" i="9"/>
  <c r="G11" i="10"/>
  <c r="H11" i="10"/>
  <c r="I11" i="10"/>
  <c r="D2" i="10"/>
  <c r="D3" i="10"/>
  <c r="D4" i="10"/>
  <c r="D5" i="10"/>
  <c r="D6" i="10"/>
  <c r="D7" i="10"/>
  <c r="D8" i="10"/>
  <c r="D9" i="10"/>
  <c r="G11" i="11"/>
  <c r="I11" i="11"/>
  <c r="D3" i="11"/>
  <c r="D5" i="11"/>
  <c r="D8" i="11"/>
  <c r="H11" i="11"/>
  <c r="D2" i="11"/>
  <c r="D4" i="11"/>
  <c r="D9" i="11"/>
  <c r="D6" i="11"/>
  <c r="D7" i="11"/>
  <c r="G11" i="12"/>
  <c r="H11" i="12"/>
  <c r="I11" i="12"/>
  <c r="D2" i="12"/>
  <c r="D3" i="12"/>
  <c r="D4" i="12"/>
  <c r="D5" i="12"/>
  <c r="D6" i="12"/>
  <c r="D7" i="12"/>
  <c r="D8" i="12"/>
</calcChain>
</file>

<file path=xl/sharedStrings.xml><?xml version="1.0" encoding="utf-8"?>
<sst xmlns="http://schemas.openxmlformats.org/spreadsheetml/2006/main" count="331" uniqueCount="148">
  <si>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</si>
  <si>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</si>
  <si>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</si>
  <si>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</si>
  <si>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</si>
  <si>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</si>
  <si>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</si>
  <si>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</si>
  <si>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</si>
  <si>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</si>
  <si>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</si>
  <si>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</si>
  <si>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</si>
  <si>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</si>
  <si>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</si>
  <si>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</si>
  <si>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</si>
  <si>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</si>
  <si>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</si>
  <si>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</si>
  <si>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</si>
  <si>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</si>
  <si>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</si>
  <si>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</si>
  <si>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</si>
  <si>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</si>
  <si>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</si>
  <si>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</si>
  <si>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</si>
  <si>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</si>
  <si>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</si>
  <si>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</si>
  <si>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</si>
  <si>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</si>
  <si>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</si>
  <si>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</si>
  <si>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</si>
  <si>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</si>
  <si>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</si>
  <si>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</si>
  <si>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</si>
  <si>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</si>
  <si>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</si>
  <si>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</si>
  <si>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</si>
  <si>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</si>
  <si>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</si>
  <si>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</si>
  <si>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</si>
  <si>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</si>
  <si>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</si>
  <si>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</si>
  <si>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</si>
  <si>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</si>
  <si>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</si>
  <si>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</si>
  <si>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</si>
  <si>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</si>
  <si>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</si>
  <si>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</si>
  <si>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</si>
  <si>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</si>
  <si>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</si>
  <si>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</si>
  <si>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</si>
  <si>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</si>
  <si>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</si>
  <si>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</si>
  <si>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</si>
  <si>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</si>
  <si>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345 / 351</t>
  </si>
  <si>
    <t>6 Gemeinden ohne Bauzonen: Meienried, Mötschwil, Mont-Tramelan, Schelten, Seehof, Rebévelier</t>
  </si>
  <si>
    <t>Zonentypen</t>
  </si>
  <si>
    <t>Anzahl Zonen innerhalb der Bauzonen</t>
  </si>
  <si>
    <t>Spezialzonen</t>
  </si>
  <si>
    <t>nein</t>
  </si>
  <si>
    <t>keine. Verkehrsflächen sind teilweise ausgeschnitten.</t>
  </si>
  <si>
    <t>Bemerkungen</t>
  </si>
  <si>
    <t>Die Bestandes- und Erhaltungszonen in der Stadt Bern werden auf Wohn- und Mischzonen aufgeteilt (2012 nur Mischzonen).</t>
  </si>
  <si>
    <t>Die Bauernhofzonen werden den weiteren Bauzonen zugeordnet (2012 den eingeschränkten Bauzonen).</t>
  </si>
  <si>
    <t>Die Ferienhauszonen werden den Tourismus- und Freizeitzonen zugeordnet (2012 den Wohnzonen).</t>
  </si>
  <si>
    <t>Die Weilerzonen werden den weiteren Bauzonen zugeordnet (2012 den Mischzonen).</t>
  </si>
  <si>
    <t>Die Windparkzonen im Jura, das Freilichtmuseum Ballenberg sowie verschiedene Skipisten werden den Nichtbauzonen zugeordnet.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</si>
  <si>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</si>
  <si>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</si>
  <si>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</si>
  <si>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</si>
  <si>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</si>
  <si>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</si>
  <si>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</si>
  <si>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</si>
  <si>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</si>
  <si>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</si>
  <si>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</si>
  <si>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</si>
  <si>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</si>
  <si>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</si>
  <si>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</si>
  <si>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</si>
  <si>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</si>
  <si>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</si>
  <si>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</si>
  <si>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</si>
  <si>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</si>
  <si>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</si>
  <si>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</si>
  <si>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</si>
  <si>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</si>
  <si>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</si>
  <si>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</si>
  <si>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</si>
  <si>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</si>
  <si>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</si>
  <si>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</si>
  <si>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</si>
  <si>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</si>
  <si>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</si>
  <si>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</si>
  <si>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</si>
  <si>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</si>
  <si>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</si>
  <si>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</si>
  <si>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</si>
  <si>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</si>
  <si>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</si>
  <si>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</si>
  <si>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</si>
  <si>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</si>
  <si>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</si>
  <si>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</si>
  <si>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</si>
  <si>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</si>
  <si>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</si>
  <si>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</si>
  <si>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</si>
  <si>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</si>
  <si>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</si>
  <si>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</si>
  <si>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</si>
  <si>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</si>
  <si>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</si>
  <si>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</si>
  <si>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</si>
  <si>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</si>
  <si>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</si>
  <si>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</si>
  <si>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</si>
  <si>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Bern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</si>
</sst>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8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13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49" fontId="3" fillId="0" borderId="11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81-4A74-8E12-359900CEAA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10215.6409626516</c:v>
                </c:pt>
                <c:pt idx="1">
                  <c:v>3571.3513691927201</c:v>
                </c:pt>
                <c:pt idx="2">
                  <c:v>3984.5583230923803</c:v>
                </c:pt>
                <c:pt idx="3">
                  <c:v>2592.1535847324503</c:v>
                </c:pt>
                <c:pt idx="4">
                  <c:v>3939.8063258228799</c:v>
                </c:pt>
                <c:pt idx="5">
                  <c:v>920.86019055191207</c:v>
                </c:pt>
                <c:pt idx="6">
                  <c:v>325.95320081898302</c:v>
                </c:pt>
                <c:pt idx="7" formatCode="General">
                  <c:v>0</c:v>
                </c:pt>
                <c:pt idx="8">
                  <c:v>690.54423989341103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1-4A74-8E12-359900CEA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6904"/>
        <c:axId val="500804944"/>
      </c:barChart>
      <c:catAx>
        <c:axId val="500806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944"/>
        <c:crosses val="autoZero"/>
        <c:auto val="1"/>
        <c:lblAlgn val="ctr"/>
        <c:lblOffset val="100"/>
        <c:noMultiLvlLbl val="0"/>
      </c:catAx>
      <c:valAx>
        <c:axId val="5008049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069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D7-4BCA-B1D1-C2F91D21B5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D7-4BCA-B1D1-C2F91D21B5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D7-4BCA-B1D1-C2F91D21B5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7-4BCA-B1D1-C2F91D21B5E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D7-4BCA-B1D1-C2F91D21B5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0.88290966489079659</c:v>
                </c:pt>
                <c:pt idx="1">
                  <c:v>0.63732392822525574</c:v>
                </c:pt>
                <c:pt idx="2">
                  <c:v>0.85439037517812932</c:v>
                </c:pt>
                <c:pt idx="3">
                  <c:v>0.90679632408560129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7-4BCA-B1D1-C2F91D21B5E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D7-4BCA-B1D1-C2F91D21B5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D7-4BCA-B1D1-C2F91D21B5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D7-4BCA-B1D1-C2F91D21B5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D7-4BCA-B1D1-C2F91D21B5E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D7-4BCA-B1D1-C2F91D21B5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5.8003436076769999E-2</c:v>
                </c:pt>
                <c:pt idx="1">
                  <c:v>7.3927699421852303E-2</c:v>
                </c:pt>
                <c:pt idx="2">
                  <c:v>6.5651386589236055E-2</c:v>
                </c:pt>
                <c:pt idx="3">
                  <c:v>5.8381596079091963E-2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2D7-4BCA-B1D1-C2F91D21B5E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2D7-4BCA-B1D1-C2F91D21B5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D7-4BCA-B1D1-C2F91D21B5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2D7-4BCA-B1D1-C2F91D21B5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2D7-4BCA-B1D1-C2F91D21B5E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2D7-4BCA-B1D1-C2F91D21B5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5.9086899032433318E-2</c:v>
                </c:pt>
                <c:pt idx="1">
                  <c:v>0.28874837235289197</c:v>
                </c:pt>
                <c:pt idx="2">
                  <c:v>7.9958238232634718E-2</c:v>
                </c:pt>
                <c:pt idx="3">
                  <c:v>3.4822079835306691E-2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2D7-4BCA-B1D1-C2F91D21B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708144"/>
        <c:axId val="490708536"/>
      </c:barChart>
      <c:catAx>
        <c:axId val="490708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708536"/>
        <c:crosses val="autoZero"/>
        <c:auto val="1"/>
        <c:lblAlgn val="ctr"/>
        <c:lblOffset val="100"/>
        <c:noMultiLvlLbl val="0"/>
      </c:catAx>
      <c:valAx>
        <c:axId val="49070853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708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4225.5745623740831</c:v>
                </c:pt>
                <c:pt idx="1">
                  <c:v>3074.5913347536903</c:v>
                </c:pt>
                <c:pt idx="2">
                  <c:v>2612.6871654071051</c:v>
                </c:pt>
                <c:pt idx="3">
                  <c:v>1520.6347694842391</c:v>
                </c:pt>
                <c:pt idx="4">
                  <c:v>2750.1157817968201</c:v>
                </c:pt>
                <c:pt idx="5">
                  <c:v>1464.2121167668727</c:v>
                </c:pt>
                <c:pt idx="6">
                  <c:v>2469.4074411841393</c:v>
                </c:pt>
                <c:pt idx="7">
                  <c:v>3452.9476480464309</c:v>
                </c:pt>
                <c:pt idx="8">
                  <c:v>1357.5125826265221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0-460F-8FD8-D4B0E0963E7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182.95415360558104</c:v>
                </c:pt>
                <c:pt idx="1">
                  <c:v>147.24040382165603</c:v>
                </c:pt>
                <c:pt idx="2">
                  <c:v>156.32386931209197</c:v>
                </c:pt>
                <c:pt idx="3">
                  <c:v>68.274192377866001</c:v>
                </c:pt>
                <c:pt idx="4">
                  <c:v>153.27925870723303</c:v>
                </c:pt>
                <c:pt idx="5">
                  <c:v>81.104113913499987</c:v>
                </c:pt>
                <c:pt idx="6">
                  <c:v>170.30137986100002</c:v>
                </c:pt>
                <c:pt idx="7">
                  <c:v>227.86579410527497</c:v>
                </c:pt>
                <c:pt idx="8">
                  <c:v>82.146744823214007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0-460F-8FD8-D4B0E0963E7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301.53673547182598</c:v>
                </c:pt>
                <c:pt idx="1">
                  <c:v>246.64875449297401</c:v>
                </c:pt>
                <c:pt idx="2">
                  <c:v>260.52424142129303</c:v>
                </c:pt>
                <c:pt idx="3">
                  <c:v>121.244041742805</c:v>
                </c:pt>
                <c:pt idx="4">
                  <c:v>226.66961095588701</c:v>
                </c:pt>
                <c:pt idx="5">
                  <c:v>178.612149697137</c:v>
                </c:pt>
                <c:pt idx="6">
                  <c:v>227.011300877921</c:v>
                </c:pt>
                <c:pt idx="7">
                  <c:v>381.07048406826402</c:v>
                </c:pt>
                <c:pt idx="8">
                  <c:v>100.377565060924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0-460F-8FD8-D4B0E0963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1437912"/>
        <c:axId val="491438304"/>
      </c:barChart>
      <c:catAx>
        <c:axId val="491437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8304"/>
        <c:crosses val="autoZero"/>
        <c:auto val="1"/>
        <c:lblAlgn val="ctr"/>
        <c:lblOffset val="100"/>
        <c:noMultiLvlLbl val="0"/>
      </c:catAx>
      <c:valAx>
        <c:axId val="4914383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7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0.89713712175101468</c:v>
                </c:pt>
                <c:pt idx="1">
                  <c:v>0.88643754546066822</c:v>
                </c:pt>
                <c:pt idx="2">
                  <c:v>0.86240526261029937</c:v>
                </c:pt>
                <c:pt idx="3">
                  <c:v>0.88918053898032701</c:v>
                </c:pt>
                <c:pt idx="4">
                  <c:v>0.87861309206955118</c:v>
                </c:pt>
                <c:pt idx="5">
                  <c:v>0.84934625674312303</c:v>
                </c:pt>
                <c:pt idx="6">
                  <c:v>0.86140513763429594</c:v>
                </c:pt>
                <c:pt idx="7">
                  <c:v>0.85008525865478846</c:v>
                </c:pt>
                <c:pt idx="8">
                  <c:v>0.88148056012698761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8-4499-A092-B07A55F751B4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3.88432295668419E-2</c:v>
                </c:pt>
                <c:pt idx="1">
                  <c:v>4.2450982243063679E-2</c:v>
                </c:pt>
                <c:pt idx="2">
                  <c:v>5.1599950178247304E-2</c:v>
                </c:pt>
                <c:pt idx="3">
                  <c:v>3.9922856161961937E-2</c:v>
                </c:pt>
                <c:pt idx="4">
                  <c:v>4.8969997675843452E-2</c:v>
                </c:pt>
                <c:pt idx="5">
                  <c:v>4.7046104024193638E-2</c:v>
                </c:pt>
                <c:pt idx="6">
                  <c:v>5.9406350329992461E-2</c:v>
                </c:pt>
                <c:pt idx="7">
                  <c:v>5.6098548910857034E-2</c:v>
                </c:pt>
                <c:pt idx="8">
                  <c:v>5.3340764252272861E-2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78-4499-A092-B07A55F751B4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6.4019648682143493E-2</c:v>
                </c:pt>
                <c:pt idx="1">
                  <c:v>7.1111472296268047E-2</c:v>
                </c:pt>
                <c:pt idx="2">
                  <c:v>8.5994787211453358E-2</c:v>
                </c:pt>
                <c:pt idx="3">
                  <c:v>7.0896604857711043E-2</c:v>
                </c:pt>
                <c:pt idx="4">
                  <c:v>7.2416910254605338E-2</c:v>
                </c:pt>
                <c:pt idx="5">
                  <c:v>0.10360763923268326</c:v>
                </c:pt>
                <c:pt idx="6">
                  <c:v>7.9188512035711645E-2</c:v>
                </c:pt>
                <c:pt idx="7">
                  <c:v>9.381619243435449E-2</c:v>
                </c:pt>
                <c:pt idx="8">
                  <c:v>6.5178675620739507E-2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78-4499-A092-B07A55F75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710496"/>
        <c:axId val="490710888"/>
      </c:barChart>
      <c:catAx>
        <c:axId val="490710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710888"/>
        <c:crosses val="autoZero"/>
        <c:auto val="1"/>
        <c:lblAlgn val="ctr"/>
        <c:lblOffset val="100"/>
        <c:noMultiLvlLbl val="0"/>
      </c:catAx>
      <c:valAx>
        <c:axId val="4907108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71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>
                  <c:v>1687.824739717822</c:v>
                </c:pt>
                <c:pt idx="1">
                  <c:v>1647.4974735492669</c:v>
                </c:pt>
                <c:pt idx="2">
                  <c:v>2789.8234023895011</c:v>
                </c:pt>
                <c:pt idx="3">
                  <c:v>2967.6067631071114</c:v>
                </c:pt>
                <c:pt idx="4">
                  <c:v>3253.6651700282441</c:v>
                </c:pt>
                <c:pt idx="5">
                  <c:v>1064.3556057801509</c:v>
                </c:pt>
                <c:pt idx="6">
                  <c:v>5070.5168293982333</c:v>
                </c:pt>
                <c:pt idx="7">
                  <c:v>3104.8571904346863</c:v>
                </c:pt>
                <c:pt idx="8">
                  <c:v>1341.5362280349379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B0-45A3-A71C-09723A1F2BD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>
                  <c:v>60.909467770540203</c:v>
                </c:pt>
                <c:pt idx="1">
                  <c:v>81.275690421912003</c:v>
                </c:pt>
                <c:pt idx="2">
                  <c:v>129.53033107391997</c:v>
                </c:pt>
                <c:pt idx="3">
                  <c:v>144.70726825205702</c:v>
                </c:pt>
                <c:pt idx="4">
                  <c:v>184.03615863645604</c:v>
                </c:pt>
                <c:pt idx="5">
                  <c:v>58.771192209316879</c:v>
                </c:pt>
                <c:pt idx="6">
                  <c:v>322.82814245204509</c:v>
                </c:pt>
                <c:pt idx="7">
                  <c:v>201.85826789672205</c:v>
                </c:pt>
                <c:pt idx="8">
                  <c:v>85.573391814445301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B0-45A3-A71C-09723A1F2BD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>
                  <c:v>98.358307182137793</c:v>
                </c:pt>
                <c:pt idx="1">
                  <c:v>144.228630287941</c:v>
                </c:pt>
                <c:pt idx="2">
                  <c:v>187.95223120732902</c:v>
                </c:pt>
                <c:pt idx="3">
                  <c:v>229.19712548713198</c:v>
                </c:pt>
                <c:pt idx="4">
                  <c:v>317.90614614656999</c:v>
                </c:pt>
                <c:pt idx="5">
                  <c:v>93.948240536772104</c:v>
                </c:pt>
                <c:pt idx="6">
                  <c:v>576.670050277982</c:v>
                </c:pt>
                <c:pt idx="7">
                  <c:v>328.382334810722</c:v>
                </c:pt>
                <c:pt idx="8">
                  <c:v>67.051817852446703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B0-45A3-A71C-09723A1F2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1440656"/>
        <c:axId val="491441048"/>
      </c:barChart>
      <c:catAx>
        <c:axId val="491440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41048"/>
        <c:crosses val="autoZero"/>
        <c:auto val="1"/>
        <c:lblAlgn val="ctr"/>
        <c:lblOffset val="100"/>
        <c:noMultiLvlLbl val="0"/>
      </c:catAx>
      <c:valAx>
        <c:axId val="49144104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40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>
                  <c:v>0.91377379655447866</c:v>
                </c:pt>
                <c:pt idx="1">
                  <c:v>0.87960272040259679</c:v>
                </c:pt>
                <c:pt idx="2">
                  <c:v>0.89782706759780273</c:v>
                </c:pt>
                <c:pt idx="3">
                  <c:v>0.88810320355414352</c:v>
                </c:pt>
                <c:pt idx="4">
                  <c:v>0.86634857126322817</c:v>
                </c:pt>
                <c:pt idx="5">
                  <c:v>0.87451929592523936</c:v>
                </c:pt>
                <c:pt idx="6">
                  <c:v>0.84933066509950539</c:v>
                </c:pt>
                <c:pt idx="7">
                  <c:v>0.85413305696815622</c:v>
                </c:pt>
                <c:pt idx="8">
                  <c:v>0.89785226293776865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DF-4B2C-8176-366D4552973F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>
                  <c:v>3.297586194885628E-2</c:v>
                </c:pt>
                <c:pt idx="1">
                  <c:v>4.3393279531833667E-2</c:v>
                </c:pt>
                <c:pt idx="2">
                  <c:v>4.1685734377832663E-2</c:v>
                </c:pt>
                <c:pt idx="3">
                  <c:v>4.3305935985151978E-2</c:v>
                </c:pt>
                <c:pt idx="4">
                  <c:v>4.9003033429553061E-2</c:v>
                </c:pt>
                <c:pt idx="5">
                  <c:v>4.8288881415629974E-2</c:v>
                </c:pt>
                <c:pt idx="6">
                  <c:v>5.4074929670270673E-2</c:v>
                </c:pt>
                <c:pt idx="7">
                  <c:v>5.5530354170262482E-2</c:v>
                </c:pt>
                <c:pt idx="8">
                  <c:v>5.7271851391149375E-2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DF-4B2C-8176-366D4552973F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>
                  <c:v>5.3250341496664973E-2</c:v>
                </c:pt>
                <c:pt idx="1">
                  <c:v>7.7004000065569456E-2</c:v>
                </c:pt>
                <c:pt idx="2">
                  <c:v>6.0487198024364627E-2</c:v>
                </c:pt>
                <c:pt idx="3">
                  <c:v>6.8590860460704534E-2</c:v>
                </c:pt>
                <c:pt idx="4">
                  <c:v>8.4648395307218752E-2</c:v>
                </c:pt>
                <c:pt idx="5">
                  <c:v>7.7191822659130632E-2</c:v>
                </c:pt>
                <c:pt idx="6">
                  <c:v>9.6594405230224029E-2</c:v>
                </c:pt>
                <c:pt idx="7">
                  <c:v>9.0336588861581246E-2</c:v>
                </c:pt>
                <c:pt idx="8">
                  <c:v>4.4875885671081917E-2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DF-4B2C-8176-366D4552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713632"/>
        <c:axId val="490714024"/>
      </c:barChart>
      <c:catAx>
        <c:axId val="490713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714024"/>
        <c:crosses val="autoZero"/>
        <c:auto val="1"/>
        <c:lblAlgn val="ctr"/>
        <c:lblOffset val="100"/>
        <c:noMultiLvlLbl val="0"/>
      </c:catAx>
      <c:valAx>
        <c:axId val="4907140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713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748.46383963717801</c:v>
                </c:pt>
                <c:pt idx="1">
                  <c:v>251.58524098034198</c:v>
                </c:pt>
                <c:pt idx="2">
                  <c:v>382.231443436321</c:v>
                </c:pt>
                <c:pt idx="3">
                  <c:v>147.76747235098802</c:v>
                </c:pt>
                <c:pt idx="4">
                  <c:v>272.03132794226599</c:v>
                </c:pt>
                <c:pt idx="5">
                  <c:v>160.88176118815298</c:v>
                </c:pt>
                <c:pt idx="6">
                  <c:v>4.8227482650009801</c:v>
                </c:pt>
                <c:pt idx="7" formatCode="General">
                  <c:v>0</c:v>
                </c:pt>
                <c:pt idx="8">
                  <c:v>1.3633935088253399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2-4066-B87C-9B8C5E7CA2F9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1569.8712345675699</c:v>
                </c:pt>
                <c:pt idx="1">
                  <c:v>421.46106369853106</c:v>
                </c:pt>
                <c:pt idx="2">
                  <c:v>714.61973344296098</c:v>
                </c:pt>
                <c:pt idx="3">
                  <c:v>186.493355263312</c:v>
                </c:pt>
                <c:pt idx="4">
                  <c:v>559.21999638854197</c:v>
                </c:pt>
                <c:pt idx="5">
                  <c:v>245.84751984773399</c:v>
                </c:pt>
                <c:pt idx="6">
                  <c:v>7.3076131439964502</c:v>
                </c:pt>
                <c:pt idx="7" formatCode="General">
                  <c:v>0</c:v>
                </c:pt>
                <c:pt idx="8">
                  <c:v>27.2713189415459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2-4066-B87C-9B8C5E7CA2F9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2124.0760795820897</c:v>
                </c:pt>
                <c:pt idx="1">
                  <c:v>753.50345523718693</c:v>
                </c:pt>
                <c:pt idx="2">
                  <c:v>740.68802789916197</c:v>
                </c:pt>
                <c:pt idx="3">
                  <c:v>441.78086691996901</c:v>
                </c:pt>
                <c:pt idx="4">
                  <c:v>666.92457825212307</c:v>
                </c:pt>
                <c:pt idx="5">
                  <c:v>208.49445122407701</c:v>
                </c:pt>
                <c:pt idx="6">
                  <c:v>30.308288163721603</c:v>
                </c:pt>
                <c:pt idx="7" formatCode="General">
                  <c:v>0</c:v>
                </c:pt>
                <c:pt idx="8">
                  <c:v>78.695615127250406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B2-4066-B87C-9B8C5E7CA2F9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3289.2394023424199</c:v>
                </c:pt>
                <c:pt idx="1">
                  <c:v>930.59414171100707</c:v>
                </c:pt>
                <c:pt idx="2">
                  <c:v>1258.6668316333401</c:v>
                </c:pt>
                <c:pt idx="3">
                  <c:v>977.11529439774699</c:v>
                </c:pt>
                <c:pt idx="4">
                  <c:v>1136.0834760688101</c:v>
                </c:pt>
                <c:pt idx="5">
                  <c:v>185.1939501985</c:v>
                </c:pt>
                <c:pt idx="6">
                  <c:v>97.46014285134811</c:v>
                </c:pt>
                <c:pt idx="7" formatCode="General">
                  <c:v>0</c:v>
                </c:pt>
                <c:pt idx="8">
                  <c:v>192.39281139925299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B2-4066-B87C-9B8C5E7CA2F9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2483.99036386943</c:v>
                </c:pt>
                <c:pt idx="1">
                  <c:v>1214.2074318515699</c:v>
                </c:pt>
                <c:pt idx="2">
                  <c:v>888.35231094154403</c:v>
                </c:pt>
                <c:pt idx="3">
                  <c:v>838.99658997645804</c:v>
                </c:pt>
                <c:pt idx="4">
                  <c:v>1305.5469180156101</c:v>
                </c:pt>
                <c:pt idx="5">
                  <c:v>120.442520356708</c:v>
                </c:pt>
                <c:pt idx="6">
                  <c:v>186.05441047494199</c:v>
                </c:pt>
                <c:pt idx="7" formatCode="General">
                  <c:v>0</c:v>
                </c:pt>
                <c:pt idx="8">
                  <c:v>390.82111532780203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B2-4066-B87C-9B8C5E7CA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716376"/>
        <c:axId val="490716768"/>
      </c:barChart>
      <c:catAx>
        <c:axId val="490716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716768"/>
        <c:crosses val="autoZero"/>
        <c:auto val="1"/>
        <c:lblAlgn val="ctr"/>
        <c:lblOffset val="100"/>
        <c:noMultiLvlLbl val="0"/>
      </c:catAx>
      <c:valAx>
        <c:axId val="4907167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716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9B-40F2-A29E-FCA4F090EF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7.3266459294976286E-2</c:v>
                </c:pt>
                <c:pt idx="1">
                  <c:v>7.0445390970618416E-2</c:v>
                </c:pt>
                <c:pt idx="2">
                  <c:v>9.5928183280390766E-2</c:v>
                </c:pt>
                <c:pt idx="3">
                  <c:v>5.7005678040577823E-2</c:v>
                </c:pt>
                <c:pt idx="4">
                  <c:v>6.9046878820508251E-2</c:v>
                </c:pt>
                <c:pt idx="5">
                  <c:v>0.17470812691906931</c:v>
                </c:pt>
                <c:pt idx="6">
                  <c:v>1.4795830266761402E-2</c:v>
                </c:pt>
                <c:pt idx="7" formatCode="General">
                  <c:v>0</c:v>
                </c:pt>
                <c:pt idx="8">
                  <c:v>1.974375284894911E-3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B-40F2-A29E-FCA4F090EFE3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9B-40F2-A29E-FCA4F090EF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0.15367329831399079</c:v>
                </c:pt>
                <c:pt idx="1">
                  <c:v>0.11801165002940538</c:v>
                </c:pt>
                <c:pt idx="2">
                  <c:v>0.17934728799181329</c:v>
                </c:pt>
                <c:pt idx="3">
                  <c:v>7.1945334096231356E-2</c:v>
                </c:pt>
                <c:pt idx="4">
                  <c:v>0.14194098752052389</c:v>
                </c:pt>
                <c:pt idx="5">
                  <c:v>0.26697594172942951</c:v>
                </c:pt>
                <c:pt idx="6">
                  <c:v>2.2419209503091106E-2</c:v>
                </c:pt>
                <c:pt idx="7" formatCode="General">
                  <c:v>0</c:v>
                </c:pt>
                <c:pt idx="8">
                  <c:v>3.9492499968747055E-2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9B-40F2-A29E-FCA4F090EFE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9B-40F2-A29E-FCA4F090EF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0.20792391747285127</c:v>
                </c:pt>
                <c:pt idx="1">
                  <c:v>0.21098553037156526</c:v>
                </c:pt>
                <c:pt idx="2">
                  <c:v>0.1858896177015831</c:v>
                </c:pt>
                <c:pt idx="3">
                  <c:v>0.17043005110291259</c:v>
                </c:pt>
                <c:pt idx="4">
                  <c:v>0.1692785198135931</c:v>
                </c:pt>
                <c:pt idx="5">
                  <c:v>0.22641270693063539</c:v>
                </c:pt>
                <c:pt idx="6">
                  <c:v>9.2983556823990121E-2</c:v>
                </c:pt>
                <c:pt idx="7" formatCode="General">
                  <c:v>0</c:v>
                </c:pt>
                <c:pt idx="8">
                  <c:v>0.11396172603954348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9B-40F2-A29E-FCA4F090EFE3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9B-40F2-A29E-FCA4F090EF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0.32198071840047038</c:v>
                </c:pt>
                <c:pt idx="1">
                  <c:v>0.26057199497215855</c:v>
                </c:pt>
                <c:pt idx="2">
                  <c:v>0.31588615899410455</c:v>
                </c:pt>
                <c:pt idx="3">
                  <c:v>0.37695115842989479</c:v>
                </c:pt>
                <c:pt idx="4">
                  <c:v>0.28836023665168858</c:v>
                </c:pt>
                <c:pt idx="5">
                  <c:v>0.2011097337384562</c:v>
                </c:pt>
                <c:pt idx="6">
                  <c:v>0.29900041473605155</c:v>
                </c:pt>
                <c:pt idx="7" formatCode="General">
                  <c:v>0</c:v>
                </c:pt>
                <c:pt idx="8">
                  <c:v>0.27861040070918741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9B-40F2-A29E-FCA4F090EFE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9B-40F2-A29E-FCA4F090EF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0.24315560651771118</c:v>
                </c:pt>
                <c:pt idx="1">
                  <c:v>0.3399854336562525</c:v>
                </c:pt>
                <c:pt idx="2">
                  <c:v>0.22294875203210821</c:v>
                </c:pt>
                <c:pt idx="3">
                  <c:v>0.3236677783303834</c:v>
                </c:pt>
                <c:pt idx="4">
                  <c:v>0.3313733771936862</c:v>
                </c:pt>
                <c:pt idx="5">
                  <c:v>0.13079349068240959</c:v>
                </c:pt>
                <c:pt idx="6">
                  <c:v>0.57080098867010565</c:v>
                </c:pt>
                <c:pt idx="7" formatCode="General">
                  <c:v>0</c:v>
                </c:pt>
                <c:pt idx="8">
                  <c:v>0.56596099799762711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9B-40F2-A29E-FCA4F090E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720296"/>
        <c:axId val="490720688"/>
      </c:barChart>
      <c:catAx>
        <c:axId val="490720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720688"/>
        <c:crosses val="autoZero"/>
        <c:auto val="1"/>
        <c:lblAlgn val="ctr"/>
        <c:lblOffset val="100"/>
        <c:noMultiLvlLbl val="0"/>
      </c:catAx>
      <c:valAx>
        <c:axId val="4907206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720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DD-4DB6-83C2-6F4FBF9E19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10037.300640000001</c:v>
                </c:pt>
                <c:pt idx="1">
                  <c:v>3494.0488999999998</c:v>
                </c:pt>
                <c:pt idx="2">
                  <c:v>3993.52639</c:v>
                </c:pt>
                <c:pt idx="3">
                  <c:v>2638.419167</c:v>
                </c:pt>
                <c:pt idx="4">
                  <c:v>3909.1790430000001</c:v>
                </c:pt>
                <c:pt idx="5">
                  <c:v>980.13357880000001</c:v>
                </c:pt>
                <c:pt idx="6">
                  <c:v>140.70695710000001</c:v>
                </c:pt>
                <c:pt idx="7" formatCode="General">
                  <c:v>0</c:v>
                </c:pt>
                <c:pt idx="8">
                  <c:v>325.5540714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DD-4DB6-83C2-6F4FBF9E195B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DD-4DB6-83C2-6F4FBF9E19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10215.6409626516</c:v>
                </c:pt>
                <c:pt idx="1">
                  <c:v>3571.3513691927201</c:v>
                </c:pt>
                <c:pt idx="2">
                  <c:v>3984.5583230923803</c:v>
                </c:pt>
                <c:pt idx="3">
                  <c:v>2592.1535847324503</c:v>
                </c:pt>
                <c:pt idx="4">
                  <c:v>3939.8063258228799</c:v>
                </c:pt>
                <c:pt idx="5">
                  <c:v>920.86019055191207</c:v>
                </c:pt>
                <c:pt idx="6">
                  <c:v>325.95320081898302</c:v>
                </c:pt>
                <c:pt idx="7" formatCode="General">
                  <c:v>0</c:v>
                </c:pt>
                <c:pt idx="8">
                  <c:v>690.54423989341103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DD-4DB6-83C2-6F4FBF9E1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8500144"/>
        <c:axId val="438500536"/>
      </c:barChart>
      <c:catAx>
        <c:axId val="438500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8500536"/>
        <c:crosses val="autoZero"/>
        <c:auto val="1"/>
        <c:lblAlgn val="ctr"/>
        <c:lblOffset val="100"/>
        <c:noMultiLvlLbl val="0"/>
      </c:catAx>
      <c:valAx>
        <c:axId val="4385005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8500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3B-4F6C-896A-BC572352B54F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3B-4F6C-896A-BC572352B54F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3B-4F6C-896A-BC572352B54F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3B-4F6C-896A-BC572352B54F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3B-4F6C-896A-BC572352B54F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3B-4F6C-896A-BC572352B54F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3B-4F6C-896A-BC572352B54F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93B-4F6C-896A-BC572352B54F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93B-4F6C-896A-BC572352B5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93B-4F6C-896A-BC572352B54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93B-4F6C-896A-BC572352B54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093B-4F6C-896A-BC572352B5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093B-4F6C-896A-BC572352B54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93B-4F6C-896A-BC572352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10215.6409626516</c:v>
                </c:pt>
                <c:pt idx="1">
                  <c:v>3571.3513691927201</c:v>
                </c:pt>
                <c:pt idx="2">
                  <c:v>3984.5583230923803</c:v>
                </c:pt>
                <c:pt idx="3">
                  <c:v>2592.1535847324503</c:v>
                </c:pt>
                <c:pt idx="4">
                  <c:v>3939.8063258228799</c:v>
                </c:pt>
                <c:pt idx="5">
                  <c:v>920.86019055191207</c:v>
                </c:pt>
                <c:pt idx="6">
                  <c:v>325.95320081898302</c:v>
                </c:pt>
                <c:pt idx="7" formatCode="General">
                  <c:v>0</c:v>
                </c:pt>
                <c:pt idx="8">
                  <c:v>690.54423989341103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93B-4F6C-896A-BC572352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4710.0654514514899</c:v>
                </c:pt>
                <c:pt idx="1">
                  <c:v>3468.4804930683204</c:v>
                </c:pt>
                <c:pt idx="2">
                  <c:v>3029.5352761404902</c:v>
                </c:pt>
                <c:pt idx="3">
                  <c:v>1710.1530036049101</c:v>
                </c:pt>
                <c:pt idx="4">
                  <c:v>3130.0646514599403</c:v>
                </c:pt>
                <c:pt idx="5">
                  <c:v>1723.9283803775097</c:v>
                </c:pt>
                <c:pt idx="6">
                  <c:v>2866.7201219230601</c:v>
                </c:pt>
                <c:pt idx="7">
                  <c:v>4061.8839262199699</c:v>
                </c:pt>
                <c:pt idx="8">
                  <c:v>1540.03689251066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AD-4F6E-B535-9C2342076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31248"/>
        <c:axId val="491430856"/>
      </c:barChart>
      <c:catAx>
        <c:axId val="491431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0856"/>
        <c:crosses val="autoZero"/>
        <c:auto val="1"/>
        <c:lblAlgn val="ctr"/>
        <c:lblOffset val="100"/>
        <c:noMultiLvlLbl val="0"/>
      </c:catAx>
      <c:valAx>
        <c:axId val="4914308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12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177.05215829413893</c:v>
                </c:pt>
                <c:pt idx="1">
                  <c:v>219.49490846585709</c:v>
                </c:pt>
                <c:pt idx="2">
                  <c:v>301.17957988850571</c:v>
                </c:pt>
                <c:pt idx="3">
                  <c:v>271.65983663821805</c:v>
                </c:pt>
                <c:pt idx="4">
                  <c:v>325.66167795117673</c:v>
                </c:pt>
                <c:pt idx="5">
                  <c:v>436.97964066246988</c:v>
                </c:pt>
                <c:pt idx="6">
                  <c:v>379.85902924723854</c:v>
                </c:pt>
                <c:pt idx="7">
                  <c:v>441.55231775064624</c:v>
                </c:pt>
                <c:pt idx="8">
                  <c:v>561.23793458843295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F-413A-B23B-A955BFD71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30464"/>
        <c:axId val="491429680"/>
      </c:barChart>
      <c:catAx>
        <c:axId val="491430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29680"/>
        <c:crosses val="autoZero"/>
        <c:auto val="1"/>
        <c:lblAlgn val="ctr"/>
        <c:lblOffset val="100"/>
        <c:noMultiLvlLbl val="0"/>
      </c:catAx>
      <c:valAx>
        <c:axId val="4914296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04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89.497329395977232</c:v>
                </c:pt>
                <c:pt idx="1">
                  <c:v>141.08288866930735</c:v>
                </c:pt>
                <c:pt idx="2">
                  <c:v>188.35122485252822</c:v>
                </c:pt>
                <c:pt idx="3">
                  <c:v>186.54315236320411</c:v>
                </c:pt>
                <c:pt idx="4">
                  <c:v>245.26442967089329</c:v>
                </c:pt>
                <c:pt idx="5">
                  <c:v>338.17105033102706</c:v>
                </c:pt>
                <c:pt idx="6">
                  <c:v>233.71080636249991</c:v>
                </c:pt>
                <c:pt idx="7">
                  <c:v>309.14476076900019</c:v>
                </c:pt>
                <c:pt idx="8">
                  <c:v>362.05493993573913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8-400D-A055-C52F3E25E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29288"/>
        <c:axId val="491428504"/>
      </c:barChart>
      <c:catAx>
        <c:axId val="491429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28504"/>
        <c:crosses val="autoZero"/>
        <c:auto val="1"/>
        <c:lblAlgn val="ctr"/>
        <c:lblOffset val="100"/>
        <c:noMultiLvlLbl val="0"/>
      </c:catAx>
      <c:valAx>
        <c:axId val="4914285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292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>
                  <c:v>1847.0925146705001</c:v>
                </c:pt>
                <c:pt idx="1">
                  <c:v>1873.0017942591201</c:v>
                </c:pt>
                <c:pt idx="2">
                  <c:v>3107.3059646707502</c:v>
                </c:pt>
                <c:pt idx="3">
                  <c:v>3341.5111568463003</c:v>
                </c:pt>
                <c:pt idx="4">
                  <c:v>3755.6074748112701</c:v>
                </c:pt>
                <c:pt idx="5">
                  <c:v>1217.07503852624</c:v>
                </c:pt>
                <c:pt idx="6">
                  <c:v>5970.0150221282602</c:v>
                </c:pt>
                <c:pt idx="7">
                  <c:v>3635.0977931421303</c:v>
                </c:pt>
                <c:pt idx="8">
                  <c:v>1494.16143770183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6-410F-B9A8-13F376BDB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32816"/>
        <c:axId val="491433208"/>
      </c:barChart>
      <c:catAx>
        <c:axId val="491432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3208"/>
        <c:crosses val="autoZero"/>
        <c:auto val="1"/>
        <c:lblAlgn val="ctr"/>
        <c:lblOffset val="100"/>
        <c:noMultiLvlLbl val="0"/>
      </c:catAx>
      <c:valAx>
        <c:axId val="4914332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28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>
                  <c:v>140.00761890353073</c:v>
                </c:pt>
                <c:pt idx="1">
                  <c:v>204.2910675107839</c:v>
                </c:pt>
                <c:pt idx="2">
                  <c:v>253.39286008666457</c:v>
                </c:pt>
                <c:pt idx="3">
                  <c:v>224.42968633319452</c:v>
                </c:pt>
                <c:pt idx="4">
                  <c:v>291.27235375228946</c:v>
                </c:pt>
                <c:pt idx="5">
                  <c:v>315.39429332873101</c:v>
                </c:pt>
                <c:pt idx="6">
                  <c:v>407.68487623539545</c:v>
                </c:pt>
                <c:pt idx="7">
                  <c:v>445.79453449046264</c:v>
                </c:pt>
                <c:pt idx="8">
                  <c:v>544.93651763442494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7-43AE-B086-A635A4C3B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32032"/>
        <c:axId val="491433600"/>
      </c:barChart>
      <c:catAx>
        <c:axId val="491432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3600"/>
        <c:crosses val="autoZero"/>
        <c:auto val="1"/>
        <c:lblAlgn val="ctr"/>
        <c:lblOffset val="100"/>
        <c:noMultiLvlLbl val="0"/>
      </c:catAx>
      <c:valAx>
        <c:axId val="4914336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20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>
                  <c:v>58.643815075515612</c:v>
                </c:pt>
                <c:pt idx="1">
                  <c:v>126.24708777696955</c:v>
                </c:pt>
                <c:pt idx="2">
                  <c:v>179.30213298734853</c:v>
                </c:pt>
                <c:pt idx="3">
                  <c:v>130.6952328313738</c:v>
                </c:pt>
                <c:pt idx="4">
                  <c:v>212.51499387802707</c:v>
                </c:pt>
                <c:pt idx="5">
                  <c:v>196.63226032800827</c:v>
                </c:pt>
                <c:pt idx="6">
                  <c:v>292.7755257013236</c:v>
                </c:pt>
                <c:pt idx="7">
                  <c:v>311.22412612518241</c:v>
                </c:pt>
                <c:pt idx="8">
                  <c:v>309.95984601220408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9-46BE-8BE4-C6EB333B1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1434384"/>
        <c:axId val="491435168"/>
      </c:barChart>
      <c:catAx>
        <c:axId val="491434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5168"/>
        <c:crosses val="autoZero"/>
        <c:auto val="1"/>
        <c:lblAlgn val="ctr"/>
        <c:lblOffset val="100"/>
        <c:noMultiLvlLbl val="0"/>
      </c:catAx>
      <c:valAx>
        <c:axId val="4914351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43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9019.4881389794191</c:v>
                </c:pt>
                <c:pt idx="1">
                  <c:v>2276.10768368655</c:v>
                </c:pt>
                <c:pt idx="2">
                  <c:v>3404.3682805860362</c:v>
                </c:pt>
                <c:pt idx="3">
                  <c:v>2350.5553421007003</c:v>
                </c:pt>
                <c:pt idx="4">
                  <c:v>3939.8063258228799</c:v>
                </c:pt>
                <c:pt idx="5">
                  <c:v>920.86019055191207</c:v>
                </c:pt>
                <c:pt idx="6">
                  <c:v>325.95320081898302</c:v>
                </c:pt>
                <c:pt idx="7" formatCode="General">
                  <c:v>0</c:v>
                </c:pt>
                <c:pt idx="8">
                  <c:v>690.54423989341103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E-4628-80A3-E3F996E804E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592.54227756039518</c:v>
                </c:pt>
                <c:pt idx="1">
                  <c:v>264.02179055150009</c:v>
                </c:pt>
                <c:pt idx="2">
                  <c:v>261.59177885669595</c:v>
                </c:pt>
                <c:pt idx="3">
                  <c:v>151.33406355882019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E-4628-80A3-E3F996E804E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603.61054611178497</c:v>
                </c:pt>
                <c:pt idx="1">
                  <c:v>1031.22189495467</c:v>
                </c:pt>
                <c:pt idx="2">
                  <c:v>318.598263649648</c:v>
                </c:pt>
                <c:pt idx="3">
                  <c:v>90.264179072929807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6E-4628-80A3-E3F996E80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1435560"/>
        <c:axId val="491436344"/>
      </c:barChart>
      <c:catAx>
        <c:axId val="491435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1436344"/>
        <c:crosses val="autoZero"/>
        <c:auto val="1"/>
        <c:lblAlgn val="ctr"/>
        <c:lblOffset val="100"/>
        <c:noMultiLvlLbl val="0"/>
      </c:catAx>
      <c:valAx>
        <c:axId val="4914363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1435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6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61" t="s">
        <v>147</v>
      </c>
      <c r="B4" s="62"/>
    </row>
    <row r="5" spans="1:2" ht="12.75" x14ac:dyDescent="0.2">
      <c r="A5" s="63"/>
      <c r="B5" s="64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 t="s">
        <v>70</v>
      </c>
    </row>
    <row r="10" spans="1:2" ht="30" x14ac:dyDescent="0.2">
      <c r="A10" s="32"/>
      <c r="B10" s="33" t="s">
        <v>71</v>
      </c>
    </row>
    <row r="11" spans="1:2" x14ac:dyDescent="0.2">
      <c r="A11" s="30" t="s">
        <v>72</v>
      </c>
      <c r="B11" s="36"/>
    </row>
    <row r="12" spans="1:2" x14ac:dyDescent="0.2">
      <c r="A12" s="34" t="s">
        <v>73</v>
      </c>
      <c r="B12" s="37">
        <v>24</v>
      </c>
    </row>
    <row r="13" spans="1:2" x14ac:dyDescent="0.2">
      <c r="A13" s="34" t="s">
        <v>74</v>
      </c>
      <c r="B13" s="38" t="s">
        <v>75</v>
      </c>
    </row>
    <row r="14" spans="1:2" x14ac:dyDescent="0.2">
      <c r="A14" s="32"/>
      <c r="B14" s="39"/>
    </row>
    <row r="15" spans="1:2" x14ac:dyDescent="0.2">
      <c r="A15" s="30" t="s">
        <v>27</v>
      </c>
      <c r="B15" s="36" t="s">
        <v>76</v>
      </c>
    </row>
    <row r="16" spans="1:2" x14ac:dyDescent="0.2">
      <c r="A16" s="40"/>
      <c r="B16" s="38"/>
    </row>
    <row r="17" spans="1:2" ht="30" x14ac:dyDescent="0.2">
      <c r="A17" s="41" t="s">
        <v>77</v>
      </c>
      <c r="B17" s="42" t="s">
        <v>78</v>
      </c>
    </row>
    <row r="18" spans="1:2" ht="30" x14ac:dyDescent="0.2">
      <c r="A18" s="43"/>
      <c r="B18" s="44" t="s">
        <v>79</v>
      </c>
    </row>
    <row r="19" spans="1:2" ht="30" x14ac:dyDescent="0.2">
      <c r="A19" s="45"/>
      <c r="B19" s="44" t="s">
        <v>80</v>
      </c>
    </row>
    <row r="20" spans="1:2" ht="30" x14ac:dyDescent="0.2">
      <c r="A20" s="45"/>
      <c r="B20" s="44" t="s">
        <v>81</v>
      </c>
    </row>
    <row r="21" spans="1:2" ht="45" x14ac:dyDescent="0.2">
      <c r="A21" s="45"/>
      <c r="B21" s="44" t="s">
        <v>82</v>
      </c>
    </row>
    <row r="22" spans="1:2" ht="30" x14ac:dyDescent="0.2">
      <c r="A22" s="46"/>
      <c r="B22" s="47" t="s">
        <v>83</v>
      </c>
    </row>
    <row r="23" spans="1:2" ht="15" customHeight="1" x14ac:dyDescent="0.2"/>
    <row r="24" spans="1:2" ht="15" customHeight="1" x14ac:dyDescent="0.2">
      <c r="A24" s="48" t="s">
        <v>84</v>
      </c>
    </row>
    <row r="25" spans="1:2" ht="15" customHeight="1" x14ac:dyDescent="0.2">
      <c r="A25" s="49" t="s">
        <v>85</v>
      </c>
    </row>
    <row r="26" spans="1:2" ht="15" customHeight="1" x14ac:dyDescent="0.2">
      <c r="A26" s="49" t="s">
        <v>86</v>
      </c>
    </row>
    <row r="27" spans="1:2" ht="15" customHeight="1" x14ac:dyDescent="0.2">
      <c r="A27" s="49" t="s">
        <v>87</v>
      </c>
    </row>
    <row r="28" spans="1:2" ht="15" customHeight="1" x14ac:dyDescent="0.2">
      <c r="A28" s="49" t="s">
        <v>88</v>
      </c>
    </row>
    <row r="29" spans="1:2" ht="15" customHeight="1" x14ac:dyDescent="0.2">
      <c r="A29" s="49" t="s">
        <v>89</v>
      </c>
    </row>
    <row r="30" spans="1:2" x14ac:dyDescent="0.2">
      <c r="A30" s="49" t="s">
        <v>90</v>
      </c>
    </row>
    <row r="31" spans="1:2" x14ac:dyDescent="0.2">
      <c r="A31" s="49" t="s">
        <v>91</v>
      </c>
    </row>
    <row r="32" spans="1:2" x14ac:dyDescent="0.2">
      <c r="A32" s="49" t="s">
        <v>92</v>
      </c>
    </row>
    <row r="33" spans="1:1" x14ac:dyDescent="0.2">
      <c r="A33" s="49" t="s">
        <v>93</v>
      </c>
    </row>
    <row r="34" spans="1:1" x14ac:dyDescent="0.2">
      <c r="A34" s="49"/>
    </row>
    <row r="35" spans="1:1" x14ac:dyDescent="0.2">
      <c r="A35" s="49"/>
    </row>
    <row r="36" spans="1:1" x14ac:dyDescent="0.2">
      <c r="A36" s="49"/>
    </row>
    <row r="37" spans="1:1" x14ac:dyDescent="0.2">
      <c r="A37" s="50" t="s">
        <v>64</v>
      </c>
    </row>
    <row r="38" spans="1:1" x14ac:dyDescent="0.2">
      <c r="A38" s="50" t="s">
        <v>94</v>
      </c>
    </row>
    <row r="39" spans="1:1" x14ac:dyDescent="0.2">
      <c r="A39" s="50" t="s">
        <v>95</v>
      </c>
    </row>
    <row r="40" spans="1:1" x14ac:dyDescent="0.2">
      <c r="A40" s="50"/>
    </row>
    <row r="41" spans="1:1" x14ac:dyDescent="0.2">
      <c r="A41" s="50" t="s">
        <v>96</v>
      </c>
    </row>
    <row r="42" spans="1:1" x14ac:dyDescent="0.2">
      <c r="A42" s="50" t="s">
        <v>63</v>
      </c>
    </row>
    <row r="43" spans="1:1" x14ac:dyDescent="0.2">
      <c r="A43" s="50" t="s">
        <v>97</v>
      </c>
    </row>
    <row r="44" spans="1:1" x14ac:dyDescent="0.2">
      <c r="A44" s="51" t="s">
        <v>98</v>
      </c>
    </row>
    <row r="45" spans="1:1" x14ac:dyDescent="0.2">
      <c r="A45" s="50"/>
    </row>
    <row r="46" spans="1:1" x14ac:dyDescent="0.2">
      <c r="A46" s="50" t="s">
        <v>99</v>
      </c>
    </row>
  </sheetData>
  <mergeCells count="1">
    <mergeCell ref="A4:B5"/>
  </mergeCells>
  <hyperlinks>
    <hyperlink ref="A44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4">
        <v>10037.300640000001</v>
      </c>
      <c r="D2" s="14">
        <v>10215.6409626516</v>
      </c>
      <c r="E2" s="14">
        <f t="shared" ref="E2:E11" si="0">D2-C2</f>
        <v>178.3403226515984</v>
      </c>
      <c r="F2" s="24">
        <f t="shared" ref="F2:F11" si="1">D2/C2-1</f>
        <v>1.7767757392947781E-2</v>
      </c>
    </row>
    <row r="3" spans="1:6" ht="15" customHeight="1" x14ac:dyDescent="0.25">
      <c r="A3" s="8">
        <v>12</v>
      </c>
      <c r="B3" s="8" t="s">
        <v>2</v>
      </c>
      <c r="C3" s="16">
        <v>3494.0488999999998</v>
      </c>
      <c r="D3" s="16">
        <v>3571.3513691927201</v>
      </c>
      <c r="E3" s="16">
        <f t="shared" si="0"/>
        <v>77.302469192720309</v>
      </c>
      <c r="F3" s="25">
        <f t="shared" si="1"/>
        <v>2.21240375865146E-2</v>
      </c>
    </row>
    <row r="4" spans="1:6" ht="15" customHeight="1" x14ac:dyDescent="0.25">
      <c r="A4" s="8">
        <v>13</v>
      </c>
      <c r="B4" s="8" t="s">
        <v>3</v>
      </c>
      <c r="C4" s="16">
        <v>3993.52639</v>
      </c>
      <c r="D4" s="16">
        <v>3984.5583230923803</v>
      </c>
      <c r="E4" s="16">
        <f t="shared" si="0"/>
        <v>-8.9680669076196864</v>
      </c>
      <c r="F4" s="25">
        <f t="shared" si="1"/>
        <v>-2.2456510942500119E-3</v>
      </c>
    </row>
    <row r="5" spans="1:6" ht="15" customHeight="1" x14ac:dyDescent="0.25">
      <c r="A5" s="8">
        <v>14</v>
      </c>
      <c r="B5" s="8" t="s">
        <v>4</v>
      </c>
      <c r="C5" s="16">
        <v>2638.419167</v>
      </c>
      <c r="D5" s="16">
        <v>2592.1535847324503</v>
      </c>
      <c r="E5" s="16">
        <f t="shared" si="0"/>
        <v>-46.265582267549689</v>
      </c>
      <c r="F5" s="25">
        <f t="shared" si="1"/>
        <v>-1.753534193740558E-2</v>
      </c>
    </row>
    <row r="6" spans="1:6" ht="15" customHeight="1" x14ac:dyDescent="0.25">
      <c r="A6" s="8">
        <v>15</v>
      </c>
      <c r="B6" s="8" t="s">
        <v>5</v>
      </c>
      <c r="C6" s="16">
        <v>3909.1790430000001</v>
      </c>
      <c r="D6" s="16">
        <v>3939.8063258228799</v>
      </c>
      <c r="E6" s="16">
        <f t="shared" si="0"/>
        <v>30.627282822879806</v>
      </c>
      <c r="F6" s="25">
        <f t="shared" si="1"/>
        <v>7.834709663074424E-3</v>
      </c>
    </row>
    <row r="7" spans="1:6" ht="15" customHeight="1" x14ac:dyDescent="0.25">
      <c r="A7" s="8">
        <v>16</v>
      </c>
      <c r="B7" s="8" t="s">
        <v>6</v>
      </c>
      <c r="C7" s="16">
        <v>980.13357880000001</v>
      </c>
      <c r="D7" s="16">
        <v>920.86019055191207</v>
      </c>
      <c r="E7" s="16">
        <f t="shared" si="0"/>
        <v>-59.27338824808794</v>
      </c>
      <c r="F7" s="25">
        <f t="shared" si="1"/>
        <v>-6.047480622045176E-2</v>
      </c>
    </row>
    <row r="8" spans="1:6" ht="15" customHeight="1" x14ac:dyDescent="0.25">
      <c r="A8" s="8">
        <v>17</v>
      </c>
      <c r="B8" s="8" t="s">
        <v>7</v>
      </c>
      <c r="C8" s="16">
        <v>140.70695710000001</v>
      </c>
      <c r="D8" s="16">
        <v>325.95320081898302</v>
      </c>
      <c r="E8" s="16">
        <f t="shared" si="0"/>
        <v>185.24624371898301</v>
      </c>
      <c r="F8" s="25">
        <f t="shared" si="1"/>
        <v>1.3165393349195167</v>
      </c>
    </row>
    <row r="9" spans="1:6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8</v>
      </c>
      <c r="C10" s="16">
        <v>325.5540714</v>
      </c>
      <c r="D10" s="16">
        <v>690.54423989341103</v>
      </c>
      <c r="E10" s="16">
        <f t="shared" si="0"/>
        <v>364.99016849341103</v>
      </c>
      <c r="F10" s="25">
        <f t="shared" si="1"/>
        <v>1.121135321465407</v>
      </c>
    </row>
    <row r="11" spans="1:6" ht="15" customHeight="1" x14ac:dyDescent="0.2">
      <c r="A11" s="67"/>
      <c r="B11" s="67"/>
      <c r="C11" s="11">
        <f t="shared" ref="C11:D11" si="2">SUM(C2:C10)</f>
        <v>25518.868747300003</v>
      </c>
      <c r="D11" s="11">
        <f t="shared" si="2"/>
        <v>26240.868196756332</v>
      </c>
      <c r="E11" s="23">
        <f t="shared" si="0"/>
        <v>721.99944945632888</v>
      </c>
      <c r="F11" s="26">
        <f t="shared" si="1"/>
        <v>2.8292768641349664E-2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60" customWidth="1"/>
    <col min="2" max="2" width="70.7109375" style="60" customWidth="1"/>
    <col min="3" max="16384" width="11.42578125" style="52"/>
  </cols>
  <sheetData>
    <row r="1" spans="1:2" x14ac:dyDescent="0.25">
      <c r="A1" s="65" t="s">
        <v>100</v>
      </c>
      <c r="B1" s="65" t="s">
        <v>101</v>
      </c>
    </row>
    <row r="2" spans="1:2" x14ac:dyDescent="0.25">
      <c r="A2" s="66"/>
      <c r="B2" s="66"/>
    </row>
    <row r="3" spans="1:2" x14ac:dyDescent="0.25">
      <c r="A3" s="53" t="s">
        <v>28</v>
      </c>
      <c r="B3" s="54" t="s">
        <v>102</v>
      </c>
    </row>
    <row r="4" spans="1:2" x14ac:dyDescent="0.25">
      <c r="A4" s="55" t="s">
        <v>34</v>
      </c>
      <c r="B4" s="56" t="s">
        <v>103</v>
      </c>
    </row>
    <row r="5" spans="1:2" ht="30" x14ac:dyDescent="0.25">
      <c r="A5" s="55" t="s">
        <v>0</v>
      </c>
      <c r="B5" s="56" t="s">
        <v>104</v>
      </c>
    </row>
    <row r="6" spans="1:2" ht="30" x14ac:dyDescent="0.25">
      <c r="A6" s="55" t="s">
        <v>35</v>
      </c>
      <c r="B6" s="56" t="s">
        <v>105</v>
      </c>
    </row>
    <row r="7" spans="1:2" ht="30" x14ac:dyDescent="0.25">
      <c r="A7" s="55" t="s">
        <v>36</v>
      </c>
      <c r="B7" s="56" t="s">
        <v>106</v>
      </c>
    </row>
    <row r="8" spans="1:2" x14ac:dyDescent="0.25">
      <c r="A8" s="55" t="s">
        <v>29</v>
      </c>
      <c r="B8" s="56" t="s">
        <v>107</v>
      </c>
    </row>
    <row r="9" spans="1:2" ht="30" x14ac:dyDescent="0.25">
      <c r="A9" s="55" t="s">
        <v>30</v>
      </c>
      <c r="B9" s="56" t="s">
        <v>108</v>
      </c>
    </row>
    <row r="10" spans="1:2" ht="45" x14ac:dyDescent="0.25">
      <c r="A10" s="55" t="s">
        <v>31</v>
      </c>
      <c r="B10" s="56" t="s">
        <v>109</v>
      </c>
    </row>
    <row r="11" spans="1:2" ht="17.25" x14ac:dyDescent="0.25">
      <c r="A11" s="55" t="s">
        <v>110</v>
      </c>
      <c r="B11" s="56" t="s">
        <v>111</v>
      </c>
    </row>
    <row r="12" spans="1:2" ht="45" x14ac:dyDescent="0.25">
      <c r="A12" s="55" t="s">
        <v>32</v>
      </c>
      <c r="B12" s="56" t="s">
        <v>112</v>
      </c>
    </row>
    <row r="13" spans="1:2" ht="17.25" x14ac:dyDescent="0.25">
      <c r="A13" s="55" t="s">
        <v>113</v>
      </c>
      <c r="B13" s="57" t="s">
        <v>114</v>
      </c>
    </row>
    <row r="14" spans="1:2" ht="17.25" x14ac:dyDescent="0.25">
      <c r="A14" s="55" t="s">
        <v>115</v>
      </c>
      <c r="B14" s="57" t="s">
        <v>116</v>
      </c>
    </row>
    <row r="15" spans="1:2" x14ac:dyDescent="0.25">
      <c r="A15" s="55" t="s">
        <v>37</v>
      </c>
      <c r="B15" s="57" t="s">
        <v>117</v>
      </c>
    </row>
    <row r="16" spans="1:2" x14ac:dyDescent="0.25">
      <c r="A16" s="55" t="s">
        <v>38</v>
      </c>
      <c r="B16" s="57" t="s">
        <v>118</v>
      </c>
    </row>
    <row r="17" spans="1:2" x14ac:dyDescent="0.25">
      <c r="A17" s="55" t="s">
        <v>39</v>
      </c>
      <c r="B17" s="57" t="s">
        <v>119</v>
      </c>
    </row>
    <row r="18" spans="1:2" ht="30" x14ac:dyDescent="0.25">
      <c r="A18" s="55" t="s">
        <v>40</v>
      </c>
      <c r="B18" s="57" t="s">
        <v>120</v>
      </c>
    </row>
    <row r="19" spans="1:2" x14ac:dyDescent="0.25">
      <c r="A19" s="55" t="s">
        <v>41</v>
      </c>
      <c r="B19" s="57" t="s">
        <v>121</v>
      </c>
    </row>
    <row r="20" spans="1:2" x14ac:dyDescent="0.25">
      <c r="A20" s="55" t="s">
        <v>42</v>
      </c>
      <c r="B20" s="57" t="s">
        <v>122</v>
      </c>
    </row>
    <row r="21" spans="1:2" ht="30" x14ac:dyDescent="0.25">
      <c r="A21" s="55" t="s">
        <v>43</v>
      </c>
      <c r="B21" s="57" t="s">
        <v>123</v>
      </c>
    </row>
    <row r="22" spans="1:2" x14ac:dyDescent="0.25">
      <c r="A22" s="55" t="s">
        <v>44</v>
      </c>
      <c r="B22" s="57" t="s">
        <v>124</v>
      </c>
    </row>
    <row r="23" spans="1:2" ht="17.25" x14ac:dyDescent="0.25">
      <c r="A23" s="55" t="s">
        <v>125</v>
      </c>
      <c r="B23" s="57" t="s">
        <v>126</v>
      </c>
    </row>
    <row r="24" spans="1:2" ht="45" x14ac:dyDescent="0.25">
      <c r="A24" s="55" t="s">
        <v>127</v>
      </c>
      <c r="B24" s="57" t="s">
        <v>128</v>
      </c>
    </row>
    <row r="25" spans="1:2" x14ac:dyDescent="0.25">
      <c r="A25" s="55" t="s">
        <v>45</v>
      </c>
      <c r="B25" s="57" t="s">
        <v>129</v>
      </c>
    </row>
    <row r="26" spans="1:2" x14ac:dyDescent="0.25">
      <c r="A26" s="55" t="s">
        <v>46</v>
      </c>
      <c r="B26" s="57" t="s">
        <v>130</v>
      </c>
    </row>
    <row r="27" spans="1:2" x14ac:dyDescent="0.25">
      <c r="A27" s="55" t="s">
        <v>47</v>
      </c>
      <c r="B27" s="57" t="s">
        <v>131</v>
      </c>
    </row>
    <row r="28" spans="1:2" x14ac:dyDescent="0.25">
      <c r="A28" s="55" t="s">
        <v>48</v>
      </c>
      <c r="B28" s="57" t="s">
        <v>132</v>
      </c>
    </row>
    <row r="29" spans="1:2" x14ac:dyDescent="0.25">
      <c r="A29" s="55" t="s">
        <v>49</v>
      </c>
      <c r="B29" s="57" t="s">
        <v>133</v>
      </c>
    </row>
    <row r="30" spans="1:2" x14ac:dyDescent="0.25">
      <c r="A30" s="55" t="s">
        <v>50</v>
      </c>
      <c r="B30" s="57" t="s">
        <v>134</v>
      </c>
    </row>
    <row r="31" spans="1:2" x14ac:dyDescent="0.25">
      <c r="A31" s="55" t="s">
        <v>51</v>
      </c>
      <c r="B31" s="57" t="s">
        <v>135</v>
      </c>
    </row>
    <row r="32" spans="1:2" x14ac:dyDescent="0.25">
      <c r="A32" s="55" t="s">
        <v>52</v>
      </c>
      <c r="B32" s="57" t="s">
        <v>136</v>
      </c>
    </row>
    <row r="33" spans="1:2" x14ac:dyDescent="0.25">
      <c r="A33" s="55" t="s">
        <v>53</v>
      </c>
      <c r="B33" s="57" t="s">
        <v>137</v>
      </c>
    </row>
    <row r="34" spans="1:2" x14ac:dyDescent="0.25">
      <c r="A34" s="55" t="s">
        <v>54</v>
      </c>
      <c r="B34" s="57" t="s">
        <v>138</v>
      </c>
    </row>
    <row r="35" spans="1:2" x14ac:dyDescent="0.25">
      <c r="A35" s="55" t="s">
        <v>55</v>
      </c>
      <c r="B35" s="57" t="s">
        <v>139</v>
      </c>
    </row>
    <row r="36" spans="1:2" x14ac:dyDescent="0.25">
      <c r="A36" s="55" t="s">
        <v>56</v>
      </c>
      <c r="B36" s="57" t="s">
        <v>140</v>
      </c>
    </row>
    <row r="37" spans="1:2" x14ac:dyDescent="0.25">
      <c r="A37" s="55" t="s">
        <v>57</v>
      </c>
      <c r="B37" s="57" t="s">
        <v>141</v>
      </c>
    </row>
    <row r="38" spans="1:2" ht="30" x14ac:dyDescent="0.25">
      <c r="A38" s="55" t="s">
        <v>58</v>
      </c>
      <c r="B38" s="57" t="s">
        <v>142</v>
      </c>
    </row>
    <row r="39" spans="1:2" x14ac:dyDescent="0.25">
      <c r="A39" s="55" t="s">
        <v>143</v>
      </c>
      <c r="B39" s="57" t="s">
        <v>144</v>
      </c>
    </row>
    <row r="40" spans="1:2" x14ac:dyDescent="0.25">
      <c r="A40" s="58" t="s">
        <v>145</v>
      </c>
      <c r="B40" s="59" t="s">
        <v>146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10215.6409626516</v>
      </c>
      <c r="D2" s="7">
        <f t="shared" ref="D2:D8" si="0">C2/$C$11</f>
        <v>0.38930270469916728</v>
      </c>
      <c r="E2" s="6">
        <v>579930</v>
      </c>
      <c r="F2" s="6">
        <v>62390</v>
      </c>
      <c r="G2" s="6">
        <f>(C2*10000)/E2</f>
        <v>176.15300058027003</v>
      </c>
      <c r="H2" s="6">
        <f>(C2*10000)/F2</f>
        <v>1637.3843504811027</v>
      </c>
      <c r="I2" s="6">
        <f>(C2*10000)/(E2+F2)</f>
        <v>159.04285967510899</v>
      </c>
    </row>
    <row r="3" spans="1:9" ht="15" customHeight="1" x14ac:dyDescent="0.25">
      <c r="A3" s="8">
        <v>12</v>
      </c>
      <c r="B3" s="8" t="s">
        <v>2</v>
      </c>
      <c r="C3" s="9">
        <v>3571.3513691927201</v>
      </c>
      <c r="D3" s="10">
        <f t="shared" si="0"/>
        <v>0.13609882654851257</v>
      </c>
      <c r="E3" s="9">
        <v>11222</v>
      </c>
      <c r="F3" s="9">
        <v>221017</v>
      </c>
      <c r="G3" s="9">
        <f t="shared" ref="G3:G10" si="1">(C3*10000)/E3</f>
        <v>3182.4553280990199</v>
      </c>
      <c r="H3" s="9">
        <f t="shared" ref="H3:H10" si="2">(C3*10000)/F3</f>
        <v>161.58717968268144</v>
      </c>
      <c r="I3" s="9">
        <f t="shared" ref="I3:I10" si="3">(C3*10000)/(E3+F3)</f>
        <v>153.77913998909401</v>
      </c>
    </row>
    <row r="4" spans="1:9" ht="15" customHeight="1" x14ac:dyDescent="0.25">
      <c r="A4" s="8">
        <v>13</v>
      </c>
      <c r="B4" s="8" t="s">
        <v>3</v>
      </c>
      <c r="C4" s="9">
        <v>3984.5583230923803</v>
      </c>
      <c r="D4" s="10">
        <f t="shared" si="0"/>
        <v>0.15184552177221472</v>
      </c>
      <c r="E4" s="9">
        <v>195886</v>
      </c>
      <c r="F4" s="9">
        <v>107801</v>
      </c>
      <c r="G4" s="9">
        <f t="shared" si="1"/>
        <v>203.41210311570916</v>
      </c>
      <c r="H4" s="9">
        <f t="shared" si="2"/>
        <v>369.62164758141205</v>
      </c>
      <c r="I4" s="9">
        <f t="shared" si="3"/>
        <v>131.20608794885459</v>
      </c>
    </row>
    <row r="5" spans="1:9" ht="15" customHeight="1" x14ac:dyDescent="0.25">
      <c r="A5" s="8">
        <v>14</v>
      </c>
      <c r="B5" s="8" t="s">
        <v>4</v>
      </c>
      <c r="C5" s="9">
        <v>2592.1535847324503</v>
      </c>
      <c r="D5" s="10">
        <f t="shared" si="0"/>
        <v>9.8783072469106406E-2</v>
      </c>
      <c r="E5" s="9">
        <v>109401</v>
      </c>
      <c r="F5" s="9">
        <v>92113</v>
      </c>
      <c r="G5" s="9">
        <f t="shared" si="1"/>
        <v>236.94057501599164</v>
      </c>
      <c r="H5" s="9">
        <f t="shared" si="2"/>
        <v>281.4101793158892</v>
      </c>
      <c r="I5" s="9">
        <f t="shared" si="3"/>
        <v>128.63392045874977</v>
      </c>
    </row>
    <row r="6" spans="1:9" ht="15" customHeight="1" x14ac:dyDescent="0.25">
      <c r="A6" s="8">
        <v>15</v>
      </c>
      <c r="B6" s="8" t="s">
        <v>5</v>
      </c>
      <c r="C6" s="9">
        <v>3939.8063258228799</v>
      </c>
      <c r="D6" s="10">
        <f t="shared" si="0"/>
        <v>0.15014009049860189</v>
      </c>
      <c r="E6" s="9">
        <v>13581</v>
      </c>
      <c r="F6" s="9">
        <v>87972</v>
      </c>
      <c r="G6" s="9">
        <f t="shared" si="1"/>
        <v>2900.9692407207717</v>
      </c>
      <c r="H6" s="9">
        <f t="shared" si="2"/>
        <v>447.84776131301777</v>
      </c>
      <c r="I6" s="9">
        <f t="shared" si="3"/>
        <v>387.95568085855467</v>
      </c>
    </row>
    <row r="7" spans="1:9" ht="15" customHeight="1" x14ac:dyDescent="0.25">
      <c r="A7" s="8">
        <v>16</v>
      </c>
      <c r="B7" s="8" t="s">
        <v>6</v>
      </c>
      <c r="C7" s="9">
        <v>920.86019055191207</v>
      </c>
      <c r="D7" s="10">
        <f t="shared" si="0"/>
        <v>3.5092596161347314E-2</v>
      </c>
      <c r="E7" s="9">
        <v>826</v>
      </c>
      <c r="F7" s="9">
        <v>2080</v>
      </c>
      <c r="G7" s="9">
        <f t="shared" si="1"/>
        <v>11148.42845704494</v>
      </c>
      <c r="H7" s="9">
        <f t="shared" si="2"/>
        <v>4427.2124545765</v>
      </c>
      <c r="I7" s="9">
        <f t="shared" si="3"/>
        <v>3168.8237802887543</v>
      </c>
    </row>
    <row r="8" spans="1:9" ht="15" customHeight="1" x14ac:dyDescent="0.25">
      <c r="A8" s="8">
        <v>17</v>
      </c>
      <c r="B8" s="8" t="s">
        <v>7</v>
      </c>
      <c r="C8" s="9">
        <v>325.95320081898302</v>
      </c>
      <c r="D8" s="10">
        <f t="shared" si="0"/>
        <v>1.2421585992313872E-2</v>
      </c>
      <c r="E8" s="9">
        <v>2293</v>
      </c>
      <c r="F8" s="9">
        <v>5450</v>
      </c>
      <c r="G8" s="9">
        <f t="shared" si="1"/>
        <v>1421.514177143406</v>
      </c>
      <c r="H8" s="9">
        <f t="shared" si="2"/>
        <v>598.07926755776703</v>
      </c>
      <c r="I8" s="9">
        <f t="shared" si="3"/>
        <v>420.96500170345217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8</v>
      </c>
      <c r="C10" s="9">
        <v>690.54423989341103</v>
      </c>
      <c r="D10" s="10">
        <f>C10/$C$11</f>
        <v>2.6315601858736142E-2</v>
      </c>
      <c r="E10" s="9">
        <v>4914</v>
      </c>
      <c r="F10" s="9">
        <v>2958</v>
      </c>
      <c r="G10" s="9">
        <f t="shared" si="1"/>
        <v>1405.258933442025</v>
      </c>
      <c r="H10" s="9">
        <f t="shared" si="2"/>
        <v>2334.4970922698139</v>
      </c>
      <c r="I10" s="9">
        <f t="shared" si="3"/>
        <v>877.21575189711768</v>
      </c>
    </row>
    <row r="11" spans="1:9" ht="15" customHeight="1" x14ac:dyDescent="0.2">
      <c r="A11" s="67"/>
      <c r="B11" s="67"/>
      <c r="C11" s="11">
        <f>SUM(C2:C10)</f>
        <v>26240.868196756332</v>
      </c>
      <c r="D11" s="12"/>
      <c r="E11" s="11">
        <f>SUM(E2:E10)</f>
        <v>918053</v>
      </c>
      <c r="F11" s="11">
        <f>SUM(F2:F10)</f>
        <v>581781</v>
      </c>
      <c r="G11" s="11">
        <f>(C11*10000)/E11</f>
        <v>285.83173516949819</v>
      </c>
      <c r="H11" s="11">
        <f>(C11*10000)/F11</f>
        <v>451.04374664618354</v>
      </c>
      <c r="I11" s="11">
        <f>(C11*10000)/(E11+F11)</f>
        <v>174.95848338387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6">
        <v>4710.0654514514899</v>
      </c>
      <c r="D2" s="7">
        <f t="shared" ref="D2:D10" si="0">C2/$C$11</f>
        <v>0.17949350669859712</v>
      </c>
      <c r="E2" s="6">
        <v>266027</v>
      </c>
      <c r="F2" s="6">
        <v>260253</v>
      </c>
      <c r="G2" s="6">
        <f>(C2*10000)/E2</f>
        <v>177.05215829413893</v>
      </c>
      <c r="H2" s="6">
        <f>(C2*10000)/F2</f>
        <v>180.98025580690674</v>
      </c>
      <c r="I2" s="6">
        <f>(C2*10000)/(E2+F2)</f>
        <v>89.497329395977232</v>
      </c>
    </row>
    <row r="3" spans="1:9" ht="15" customHeight="1" x14ac:dyDescent="0.25">
      <c r="A3" s="8">
        <v>12</v>
      </c>
      <c r="B3" s="8" t="s">
        <v>19</v>
      </c>
      <c r="C3" s="9">
        <v>3468.4804930683204</v>
      </c>
      <c r="D3" s="10">
        <f t="shared" si="0"/>
        <v>0.13217857225840804</v>
      </c>
      <c r="E3" s="9">
        <v>158021</v>
      </c>
      <c r="F3" s="9">
        <v>87826</v>
      </c>
      <c r="G3" s="9">
        <f t="shared" ref="G3:G10" si="1">(C3*10000)/E3</f>
        <v>219.49490846585709</v>
      </c>
      <c r="H3" s="9">
        <f t="shared" ref="H3:H10" si="2">(C3*10000)/F3</f>
        <v>394.9263877517273</v>
      </c>
      <c r="I3" s="9">
        <f t="shared" ref="I3:I10" si="3">(C3*10000)/(E3+F3)</f>
        <v>141.08288866930735</v>
      </c>
    </row>
    <row r="4" spans="1:9" ht="15" customHeight="1" x14ac:dyDescent="0.25">
      <c r="A4" s="8">
        <v>13</v>
      </c>
      <c r="B4" s="8" t="s">
        <v>20</v>
      </c>
      <c r="C4" s="9">
        <v>3029.5352761404902</v>
      </c>
      <c r="D4" s="10">
        <f t="shared" si="0"/>
        <v>0.11545103056136584</v>
      </c>
      <c r="E4" s="9">
        <v>100589</v>
      </c>
      <c r="F4" s="9">
        <v>60256</v>
      </c>
      <c r="G4" s="9">
        <f t="shared" si="1"/>
        <v>301.17957988850571</v>
      </c>
      <c r="H4" s="9">
        <f t="shared" si="2"/>
        <v>502.77736260961399</v>
      </c>
      <c r="I4" s="9">
        <f t="shared" si="3"/>
        <v>188.35122485252822</v>
      </c>
    </row>
    <row r="5" spans="1:9" ht="15" customHeight="1" x14ac:dyDescent="0.25">
      <c r="A5" s="8">
        <v>21</v>
      </c>
      <c r="B5" s="8" t="s">
        <v>21</v>
      </c>
      <c r="C5" s="9">
        <v>1710.1530036049101</v>
      </c>
      <c r="D5" s="10">
        <f t="shared" si="0"/>
        <v>6.5171357547396364E-2</v>
      </c>
      <c r="E5" s="9">
        <v>62952</v>
      </c>
      <c r="F5" s="9">
        <v>28724</v>
      </c>
      <c r="G5" s="9">
        <f t="shared" si="1"/>
        <v>271.65983663821805</v>
      </c>
      <c r="H5" s="9">
        <f t="shared" si="2"/>
        <v>595.3742527520227</v>
      </c>
      <c r="I5" s="9">
        <f t="shared" si="3"/>
        <v>186.54315236320411</v>
      </c>
    </row>
    <row r="6" spans="1:9" ht="15" customHeight="1" x14ac:dyDescent="0.25">
      <c r="A6" s="8">
        <v>22</v>
      </c>
      <c r="B6" s="8" t="s">
        <v>22</v>
      </c>
      <c r="C6" s="9">
        <v>3130.0646514599403</v>
      </c>
      <c r="D6" s="10">
        <f t="shared" si="0"/>
        <v>0.11928205377925909</v>
      </c>
      <c r="E6" s="9">
        <v>96114</v>
      </c>
      <c r="F6" s="9">
        <v>31506</v>
      </c>
      <c r="G6" s="9">
        <f t="shared" si="1"/>
        <v>325.66167795117673</v>
      </c>
      <c r="H6" s="9">
        <f t="shared" si="2"/>
        <v>993.48208324126836</v>
      </c>
      <c r="I6" s="9">
        <f t="shared" si="3"/>
        <v>245.26442967089329</v>
      </c>
    </row>
    <row r="7" spans="1:9" ht="15" customHeight="1" x14ac:dyDescent="0.25">
      <c r="A7" s="8">
        <v>23</v>
      </c>
      <c r="B7" s="8" t="s">
        <v>23</v>
      </c>
      <c r="C7" s="9">
        <v>1723.9283803775097</v>
      </c>
      <c r="D7" s="10">
        <f t="shared" si="0"/>
        <v>6.5696316427160201E-2</v>
      </c>
      <c r="E7" s="9">
        <v>39451</v>
      </c>
      <c r="F7" s="9">
        <v>11527</v>
      </c>
      <c r="G7" s="9">
        <f t="shared" si="1"/>
        <v>436.97964066246988</v>
      </c>
      <c r="H7" s="9">
        <f t="shared" si="2"/>
        <v>1495.5568494643098</v>
      </c>
      <c r="I7" s="9">
        <f t="shared" si="3"/>
        <v>338.17105033102706</v>
      </c>
    </row>
    <row r="8" spans="1:9" ht="15" customHeight="1" x14ac:dyDescent="0.25">
      <c r="A8" s="8">
        <v>31</v>
      </c>
      <c r="B8" s="8" t="s">
        <v>24</v>
      </c>
      <c r="C8" s="9">
        <v>2866.7201219230601</v>
      </c>
      <c r="D8" s="10">
        <f t="shared" si="0"/>
        <v>0.10924639003664587</v>
      </c>
      <c r="E8" s="9">
        <v>75468</v>
      </c>
      <c r="F8" s="9">
        <v>47193</v>
      </c>
      <c r="G8" s="9">
        <f t="shared" si="1"/>
        <v>379.85902924723854</v>
      </c>
      <c r="H8" s="9">
        <f t="shared" si="2"/>
        <v>607.44604537178395</v>
      </c>
      <c r="I8" s="9">
        <f t="shared" si="3"/>
        <v>233.71080636249991</v>
      </c>
    </row>
    <row r="9" spans="1:9" ht="15" customHeight="1" x14ac:dyDescent="0.25">
      <c r="A9" s="8">
        <v>32</v>
      </c>
      <c r="B9" s="8" t="s">
        <v>25</v>
      </c>
      <c r="C9" s="9">
        <v>4061.8839262199699</v>
      </c>
      <c r="D9" s="10">
        <f t="shared" si="0"/>
        <v>0.15479228414866478</v>
      </c>
      <c r="E9" s="9">
        <v>91991</v>
      </c>
      <c r="F9" s="9">
        <v>39400</v>
      </c>
      <c r="G9" s="9">
        <f t="shared" si="1"/>
        <v>441.55231775064624</v>
      </c>
      <c r="H9" s="9">
        <f t="shared" si="2"/>
        <v>1030.9350066548147</v>
      </c>
      <c r="I9" s="9">
        <f t="shared" si="3"/>
        <v>309.14476076900019</v>
      </c>
    </row>
    <row r="10" spans="1:9" ht="15" customHeight="1" x14ac:dyDescent="0.25">
      <c r="A10" s="8">
        <v>33</v>
      </c>
      <c r="B10" s="8" t="s">
        <v>26</v>
      </c>
      <c r="C10" s="9">
        <v>1540.03689251066</v>
      </c>
      <c r="D10" s="10">
        <f t="shared" si="0"/>
        <v>5.8688488542502755E-2</v>
      </c>
      <c r="E10" s="9">
        <v>27440</v>
      </c>
      <c r="F10" s="9">
        <v>15096</v>
      </c>
      <c r="G10" s="9">
        <f t="shared" si="1"/>
        <v>561.23793458843295</v>
      </c>
      <c r="H10" s="9">
        <f t="shared" si="2"/>
        <v>1020.1622234437334</v>
      </c>
      <c r="I10" s="9">
        <f t="shared" si="3"/>
        <v>362.05493993573913</v>
      </c>
    </row>
    <row r="11" spans="1:9" ht="15" customHeight="1" x14ac:dyDescent="0.2">
      <c r="A11" s="67"/>
      <c r="B11" s="67"/>
      <c r="C11" s="11">
        <f>SUM(C2:C10)</f>
        <v>26240.86819675635</v>
      </c>
      <c r="D11" s="12"/>
      <c r="E11" s="11">
        <f>SUM(E2:E10)</f>
        <v>918053</v>
      </c>
      <c r="F11" s="11">
        <f>SUM(F2:F10)</f>
        <v>581781</v>
      </c>
      <c r="G11" s="11">
        <f>(C11*10000)/E11</f>
        <v>285.83173516949842</v>
      </c>
      <c r="H11" s="11">
        <f>(C11*10000)/F11</f>
        <v>451.04374664618388</v>
      </c>
      <c r="I11" s="11">
        <f>(C11*10000)/(E11+F11)</f>
        <v>174.95848338387015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6">
        <v>1847.0925146705001</v>
      </c>
      <c r="D2" s="7">
        <f t="shared" ref="D2:D10" si="0">C2/$C$11</f>
        <v>7.0389916248991213E-2</v>
      </c>
      <c r="E2" s="6">
        <v>131928</v>
      </c>
      <c r="F2" s="6">
        <v>183040</v>
      </c>
      <c r="G2" s="6">
        <f>(C2*10000)/E2</f>
        <v>140.00761890353073</v>
      </c>
      <c r="H2" s="6">
        <f>(C2*10000)/F2</f>
        <v>100.91195993610687</v>
      </c>
      <c r="I2" s="6">
        <f>(C2*10000)/(E2+F2)</f>
        <v>58.643815075515612</v>
      </c>
    </row>
    <row r="3" spans="1:9" ht="15" customHeight="1" x14ac:dyDescent="0.25">
      <c r="A3" s="8">
        <v>2</v>
      </c>
      <c r="B3" s="8" t="s">
        <v>10</v>
      </c>
      <c r="C3" s="9">
        <v>1873.0017942591201</v>
      </c>
      <c r="D3" s="10">
        <f t="shared" si="0"/>
        <v>7.1377279906106136E-2</v>
      </c>
      <c r="E3" s="9">
        <v>91683</v>
      </c>
      <c r="F3" s="9">
        <v>56677</v>
      </c>
      <c r="G3" s="9">
        <f t="shared" ref="G3:G10" si="1">(C3*10000)/E3</f>
        <v>204.2910675107839</v>
      </c>
      <c r="H3" s="9">
        <f t="shared" ref="H3:H10" si="2">(C3*10000)/F3</f>
        <v>330.4694663195159</v>
      </c>
      <c r="I3" s="9">
        <f t="shared" ref="I3:I10" si="3">(C3*10000)/(E3+F3)</f>
        <v>126.24708777696955</v>
      </c>
    </row>
    <row r="4" spans="1:9" ht="15" customHeight="1" x14ac:dyDescent="0.25">
      <c r="A4" s="8">
        <v>3</v>
      </c>
      <c r="B4" s="8" t="s">
        <v>11</v>
      </c>
      <c r="C4" s="9">
        <v>3107.3059646707502</v>
      </c>
      <c r="D4" s="10">
        <f t="shared" si="0"/>
        <v>0.11841475447275179</v>
      </c>
      <c r="E4" s="9">
        <v>122628</v>
      </c>
      <c r="F4" s="9">
        <v>50672</v>
      </c>
      <c r="G4" s="9">
        <f t="shared" si="1"/>
        <v>253.39286008666457</v>
      </c>
      <c r="H4" s="9">
        <f t="shared" si="2"/>
        <v>613.21952255106373</v>
      </c>
      <c r="I4" s="9">
        <f t="shared" si="3"/>
        <v>179.30213298734853</v>
      </c>
    </row>
    <row r="5" spans="1:9" ht="15" customHeight="1" x14ac:dyDescent="0.25">
      <c r="A5" s="8">
        <v>4</v>
      </c>
      <c r="B5" s="8" t="s">
        <v>12</v>
      </c>
      <c r="C5" s="9">
        <v>3341.5111568463003</v>
      </c>
      <c r="D5" s="10">
        <f t="shared" si="0"/>
        <v>0.12733996191708855</v>
      </c>
      <c r="E5" s="9">
        <v>148889</v>
      </c>
      <c r="F5" s="9">
        <v>106783</v>
      </c>
      <c r="G5" s="9">
        <f t="shared" si="1"/>
        <v>224.42968633319452</v>
      </c>
      <c r="H5" s="9">
        <f t="shared" si="2"/>
        <v>312.92538670446606</v>
      </c>
      <c r="I5" s="9">
        <f t="shared" si="3"/>
        <v>130.6952328313738</v>
      </c>
    </row>
    <row r="6" spans="1:9" ht="15" customHeight="1" x14ac:dyDescent="0.25">
      <c r="A6" s="8">
        <v>5</v>
      </c>
      <c r="B6" s="8" t="s">
        <v>13</v>
      </c>
      <c r="C6" s="9">
        <v>3755.6074748112701</v>
      </c>
      <c r="D6" s="10">
        <f t="shared" si="0"/>
        <v>0.14312054946701405</v>
      </c>
      <c r="E6" s="9">
        <v>128938</v>
      </c>
      <c r="F6" s="9">
        <v>47784</v>
      </c>
      <c r="G6" s="9">
        <f t="shared" si="1"/>
        <v>291.27235375228946</v>
      </c>
      <c r="H6" s="9">
        <f t="shared" si="2"/>
        <v>785.95502151583582</v>
      </c>
      <c r="I6" s="9">
        <f t="shared" si="3"/>
        <v>212.51499387802707</v>
      </c>
    </row>
    <row r="7" spans="1:9" ht="15" customHeight="1" x14ac:dyDescent="0.25">
      <c r="A7" s="8">
        <v>6</v>
      </c>
      <c r="B7" s="8" t="s">
        <v>14</v>
      </c>
      <c r="C7" s="9">
        <v>1217.07503852624</v>
      </c>
      <c r="D7" s="10">
        <f t="shared" si="0"/>
        <v>4.6380898276707209E-2</v>
      </c>
      <c r="E7" s="9">
        <v>38589</v>
      </c>
      <c r="F7" s="9">
        <v>23307</v>
      </c>
      <c r="G7" s="9">
        <f t="shared" si="1"/>
        <v>315.39429332873101</v>
      </c>
      <c r="H7" s="9">
        <f t="shared" si="2"/>
        <v>522.19291994947446</v>
      </c>
      <c r="I7" s="9">
        <f t="shared" si="3"/>
        <v>196.63226032800827</v>
      </c>
    </row>
    <row r="8" spans="1:9" ht="15" customHeight="1" x14ac:dyDescent="0.25">
      <c r="A8" s="8">
        <v>7</v>
      </c>
      <c r="B8" s="8" t="s">
        <v>15</v>
      </c>
      <c r="C8" s="9">
        <v>5970.0150221282602</v>
      </c>
      <c r="D8" s="10">
        <f t="shared" si="0"/>
        <v>0.22750828887842231</v>
      </c>
      <c r="E8" s="9">
        <v>146437</v>
      </c>
      <c r="F8" s="9">
        <v>57474</v>
      </c>
      <c r="G8" s="9">
        <f t="shared" si="1"/>
        <v>407.68487623539545</v>
      </c>
      <c r="H8" s="9">
        <f t="shared" si="2"/>
        <v>1038.7331701514181</v>
      </c>
      <c r="I8" s="9">
        <f t="shared" si="3"/>
        <v>292.7755257013236</v>
      </c>
    </row>
    <row r="9" spans="1:9" ht="15" customHeight="1" x14ac:dyDescent="0.25">
      <c r="A9" s="8">
        <v>8</v>
      </c>
      <c r="B9" s="8" t="s">
        <v>16</v>
      </c>
      <c r="C9" s="9">
        <v>3635.0977931421303</v>
      </c>
      <c r="D9" s="10">
        <f t="shared" si="0"/>
        <v>0.13852810684028588</v>
      </c>
      <c r="E9" s="9">
        <v>81542</v>
      </c>
      <c r="F9" s="9">
        <v>35258</v>
      </c>
      <c r="G9" s="9">
        <f t="shared" si="1"/>
        <v>445.79453449046264</v>
      </c>
      <c r="H9" s="9">
        <f t="shared" si="2"/>
        <v>1030.9994308077969</v>
      </c>
      <c r="I9" s="9">
        <f t="shared" si="3"/>
        <v>311.22412612518241</v>
      </c>
    </row>
    <row r="10" spans="1:9" ht="15" customHeight="1" x14ac:dyDescent="0.25">
      <c r="A10" s="8">
        <v>9</v>
      </c>
      <c r="B10" s="8" t="s">
        <v>17</v>
      </c>
      <c r="C10" s="9">
        <v>1494.16143770183</v>
      </c>
      <c r="D10" s="10">
        <f t="shared" si="0"/>
        <v>5.6940243992632887E-2</v>
      </c>
      <c r="E10" s="9">
        <v>27419</v>
      </c>
      <c r="F10" s="9">
        <v>20786</v>
      </c>
      <c r="G10" s="9">
        <f t="shared" si="1"/>
        <v>544.93651763442494</v>
      </c>
      <c r="H10" s="9">
        <f t="shared" si="2"/>
        <v>718.83067338681315</v>
      </c>
      <c r="I10" s="9">
        <f t="shared" si="3"/>
        <v>309.95984601220408</v>
      </c>
    </row>
    <row r="11" spans="1:9" ht="15" customHeight="1" x14ac:dyDescent="0.2">
      <c r="A11" s="67"/>
      <c r="B11" s="67"/>
      <c r="C11" s="11">
        <f>SUM(C2:C10)</f>
        <v>26240.868196756401</v>
      </c>
      <c r="D11" s="12"/>
      <c r="E11" s="11">
        <f>SUM(E2:E10)</f>
        <v>918053</v>
      </c>
      <c r="F11" s="11">
        <f>SUM(F2:F10)</f>
        <v>581781</v>
      </c>
      <c r="G11" s="11">
        <f>(C11*10000)/E11</f>
        <v>285.83173516949893</v>
      </c>
      <c r="H11" s="11">
        <f>(C11*10000)/F11</f>
        <v>451.04374664618479</v>
      </c>
      <c r="I11" s="11">
        <f>(C11*10000)/(E11+F11)</f>
        <v>174.95848338387049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4">
        <v>603.61054611178497</v>
      </c>
      <c r="D2" s="14">
        <v>1196.1528236721801</v>
      </c>
      <c r="E2" s="14">
        <v>9019.4881389794191</v>
      </c>
      <c r="F2" s="14">
        <v>592.54227756039518</v>
      </c>
      <c r="G2" s="14">
        <v>603.61054611178497</v>
      </c>
      <c r="H2" s="15">
        <f>E2/SUM($E2:$G2)</f>
        <v>0.88290966489079659</v>
      </c>
      <c r="I2" s="15">
        <f t="shared" ref="I2:J2" si="0">F2/SUM($E2:$G2)</f>
        <v>5.8003436076769999E-2</v>
      </c>
      <c r="J2" s="15">
        <f t="shared" si="0"/>
        <v>5.9086899032433318E-2</v>
      </c>
    </row>
    <row r="3" spans="1:10" ht="15" customHeight="1" x14ac:dyDescent="0.25">
      <c r="A3" s="8">
        <v>12</v>
      </c>
      <c r="B3" s="8" t="s">
        <v>2</v>
      </c>
      <c r="C3" s="16">
        <v>1031.22189495467</v>
      </c>
      <c r="D3" s="16">
        <v>1295.2436855061701</v>
      </c>
      <c r="E3" s="16">
        <v>2276.10768368655</v>
      </c>
      <c r="F3" s="16">
        <v>264.02179055150009</v>
      </c>
      <c r="G3" s="16">
        <v>1031.22189495467</v>
      </c>
      <c r="H3" s="17">
        <f t="shared" ref="H3:H11" si="1">E3/SUM($E3:$G3)</f>
        <v>0.63732392822525574</v>
      </c>
      <c r="I3" s="17">
        <f t="shared" ref="I3:I11" si="2">F3/SUM($E3:$G3)</f>
        <v>7.3927699421852303E-2</v>
      </c>
      <c r="J3" s="17">
        <f t="shared" ref="J3:J11" si="3">G3/SUM($E3:$G3)</f>
        <v>0.28874837235289197</v>
      </c>
    </row>
    <row r="4" spans="1:10" ht="15" customHeight="1" x14ac:dyDescent="0.25">
      <c r="A4" s="8">
        <v>13</v>
      </c>
      <c r="B4" s="8" t="s">
        <v>3</v>
      </c>
      <c r="C4" s="16">
        <v>318.598263649648</v>
      </c>
      <c r="D4" s="16">
        <v>580.19004250634396</v>
      </c>
      <c r="E4" s="16">
        <v>3404.3682805860362</v>
      </c>
      <c r="F4" s="16">
        <v>261.59177885669595</v>
      </c>
      <c r="G4" s="16">
        <v>318.598263649648</v>
      </c>
      <c r="H4" s="17">
        <f t="shared" si="1"/>
        <v>0.85439037517812932</v>
      </c>
      <c r="I4" s="17">
        <f t="shared" si="2"/>
        <v>6.5651386589236055E-2</v>
      </c>
      <c r="J4" s="17">
        <f t="shared" si="3"/>
        <v>7.9958238232634718E-2</v>
      </c>
    </row>
    <row r="5" spans="1:10" ht="15" customHeight="1" x14ac:dyDescent="0.25">
      <c r="A5" s="8">
        <v>14</v>
      </c>
      <c r="B5" s="8" t="s">
        <v>4</v>
      </c>
      <c r="C5" s="16">
        <v>90.264179072929807</v>
      </c>
      <c r="D5" s="16">
        <v>241.59824263175</v>
      </c>
      <c r="E5" s="16">
        <v>2350.5553421007003</v>
      </c>
      <c r="F5" s="16">
        <v>151.33406355882019</v>
      </c>
      <c r="G5" s="16">
        <v>90.264179072929807</v>
      </c>
      <c r="H5" s="17">
        <f t="shared" si="1"/>
        <v>0.90679632408560129</v>
      </c>
      <c r="I5" s="17">
        <f t="shared" si="2"/>
        <v>5.8381596079091963E-2</v>
      </c>
      <c r="J5" s="17">
        <f t="shared" si="3"/>
        <v>3.4822079835306691E-2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6">
        <v>3939.8063258228799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6">
        <v>920.86019055191207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6">
        <v>325.95320081898302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6">
        <v>690.54423989341103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7"/>
      <c r="B11" s="67"/>
      <c r="C11" s="11">
        <f>SUM(C2:C10)</f>
        <v>2043.6948837890329</v>
      </c>
      <c r="D11" s="11">
        <f t="shared" ref="D11:G11" si="4">SUM(D2:D10)</f>
        <v>3313.1847943164444</v>
      </c>
      <c r="E11" s="11">
        <f t="shared" si="4"/>
        <v>22927.683402439889</v>
      </c>
      <c r="F11" s="11">
        <f t="shared" si="4"/>
        <v>1269.4899105274114</v>
      </c>
      <c r="G11" s="11">
        <f t="shared" si="4"/>
        <v>2043.6948837890329</v>
      </c>
      <c r="H11" s="18">
        <f t="shared" si="1"/>
        <v>0.87373951313371589</v>
      </c>
      <c r="I11" s="18">
        <f t="shared" si="2"/>
        <v>4.8378350175332027E-2</v>
      </c>
      <c r="J11" s="18">
        <f t="shared" si="3"/>
        <v>7.7882136690952036E-2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>
        <v>301.53673547182598</v>
      </c>
      <c r="D2" s="14">
        <v>484.49088907740702</v>
      </c>
      <c r="E2" s="14">
        <v>4225.5745623740831</v>
      </c>
      <c r="F2" s="14">
        <v>182.95415360558104</v>
      </c>
      <c r="G2" s="14">
        <v>301.53673547182598</v>
      </c>
      <c r="H2" s="15">
        <f>E2/SUM($E2:$G2)</f>
        <v>0.89713712175101468</v>
      </c>
      <c r="I2" s="15">
        <f t="shared" ref="I2:J2" si="0">F2/SUM($E2:$G2)</f>
        <v>3.88432295668419E-2</v>
      </c>
      <c r="J2" s="15">
        <f t="shared" si="0"/>
        <v>6.4019648682143493E-2</v>
      </c>
    </row>
    <row r="3" spans="1:10" ht="15" customHeight="1" x14ac:dyDescent="0.25">
      <c r="A3" s="8">
        <v>12</v>
      </c>
      <c r="B3" s="8" t="s">
        <v>19</v>
      </c>
      <c r="C3" s="16">
        <v>246.64875449297401</v>
      </c>
      <c r="D3" s="16">
        <v>393.88915831463004</v>
      </c>
      <c r="E3" s="16">
        <v>3074.5913347536903</v>
      </c>
      <c r="F3" s="16">
        <v>147.24040382165603</v>
      </c>
      <c r="G3" s="16">
        <v>246.64875449297401</v>
      </c>
      <c r="H3" s="17">
        <f t="shared" ref="H3:H11" si="1">E3/SUM($E3:$G3)</f>
        <v>0.88643754546066822</v>
      </c>
      <c r="I3" s="17">
        <f t="shared" ref="I3:I11" si="2">F3/SUM($E3:$G3)</f>
        <v>4.2450982243063679E-2</v>
      </c>
      <c r="J3" s="17">
        <f t="shared" ref="J3:J11" si="3">G3/SUM($E3:$G3)</f>
        <v>7.1111472296268047E-2</v>
      </c>
    </row>
    <row r="4" spans="1:10" ht="15" customHeight="1" x14ac:dyDescent="0.25">
      <c r="A4" s="8">
        <v>13</v>
      </c>
      <c r="B4" s="8" t="s">
        <v>20</v>
      </c>
      <c r="C4" s="16">
        <v>260.52424142129303</v>
      </c>
      <c r="D4" s="16">
        <v>416.848110733385</v>
      </c>
      <c r="E4" s="16">
        <v>2612.6871654071051</v>
      </c>
      <c r="F4" s="16">
        <v>156.32386931209197</v>
      </c>
      <c r="G4" s="16">
        <v>260.52424142129303</v>
      </c>
      <c r="H4" s="17">
        <f t="shared" si="1"/>
        <v>0.86240526261029937</v>
      </c>
      <c r="I4" s="17">
        <f t="shared" si="2"/>
        <v>5.1599950178247304E-2</v>
      </c>
      <c r="J4" s="17">
        <f t="shared" si="3"/>
        <v>8.5994787211453358E-2</v>
      </c>
    </row>
    <row r="5" spans="1:10" ht="15" customHeight="1" x14ac:dyDescent="0.25">
      <c r="A5" s="8">
        <v>21</v>
      </c>
      <c r="B5" s="8" t="s">
        <v>21</v>
      </c>
      <c r="C5" s="16">
        <v>121.244041742805</v>
      </c>
      <c r="D5" s="16">
        <v>189.518234120671</v>
      </c>
      <c r="E5" s="16">
        <v>1520.6347694842391</v>
      </c>
      <c r="F5" s="16">
        <v>68.274192377866001</v>
      </c>
      <c r="G5" s="16">
        <v>121.244041742805</v>
      </c>
      <c r="H5" s="17">
        <f t="shared" si="1"/>
        <v>0.88918053898032701</v>
      </c>
      <c r="I5" s="17">
        <f t="shared" si="2"/>
        <v>3.9922856161961937E-2</v>
      </c>
      <c r="J5" s="17">
        <f t="shared" si="3"/>
        <v>7.0896604857711043E-2</v>
      </c>
    </row>
    <row r="6" spans="1:10" ht="15" customHeight="1" x14ac:dyDescent="0.25">
      <c r="A6" s="8">
        <v>22</v>
      </c>
      <c r="B6" s="8" t="s">
        <v>22</v>
      </c>
      <c r="C6" s="16">
        <v>226.66961095588701</v>
      </c>
      <c r="D6" s="16">
        <v>379.94886966312004</v>
      </c>
      <c r="E6" s="16">
        <v>2750.1157817968201</v>
      </c>
      <c r="F6" s="16">
        <v>153.27925870723303</v>
      </c>
      <c r="G6" s="16">
        <v>226.66961095588701</v>
      </c>
      <c r="H6" s="17">
        <f t="shared" si="1"/>
        <v>0.87861309206955118</v>
      </c>
      <c r="I6" s="17">
        <f t="shared" si="2"/>
        <v>4.8969997675843452E-2</v>
      </c>
      <c r="J6" s="17">
        <f t="shared" si="3"/>
        <v>7.2416910254605338E-2</v>
      </c>
    </row>
    <row r="7" spans="1:10" ht="15" customHeight="1" x14ac:dyDescent="0.25">
      <c r="A7" s="8">
        <v>23</v>
      </c>
      <c r="B7" s="8" t="s">
        <v>23</v>
      </c>
      <c r="C7" s="16">
        <v>178.612149697137</v>
      </c>
      <c r="D7" s="16">
        <v>259.71626361063699</v>
      </c>
      <c r="E7" s="16">
        <v>1464.2121167668727</v>
      </c>
      <c r="F7" s="16">
        <v>81.104113913499987</v>
      </c>
      <c r="G7" s="16">
        <v>178.612149697137</v>
      </c>
      <c r="H7" s="17">
        <f t="shared" si="1"/>
        <v>0.84934625674312303</v>
      </c>
      <c r="I7" s="17">
        <f t="shared" si="2"/>
        <v>4.7046104024193638E-2</v>
      </c>
      <c r="J7" s="17">
        <f t="shared" si="3"/>
        <v>0.10360763923268326</v>
      </c>
    </row>
    <row r="8" spans="1:10" ht="15" customHeight="1" x14ac:dyDescent="0.25">
      <c r="A8" s="8">
        <v>31</v>
      </c>
      <c r="B8" s="8" t="s">
        <v>24</v>
      </c>
      <c r="C8" s="16">
        <v>227.011300877921</v>
      </c>
      <c r="D8" s="16">
        <v>397.31268073892102</v>
      </c>
      <c r="E8" s="16">
        <v>2469.4074411841393</v>
      </c>
      <c r="F8" s="16">
        <v>170.30137986100002</v>
      </c>
      <c r="G8" s="16">
        <v>227.011300877921</v>
      </c>
      <c r="H8" s="17">
        <f t="shared" si="1"/>
        <v>0.86140513763429594</v>
      </c>
      <c r="I8" s="17">
        <f t="shared" si="2"/>
        <v>5.9406350329992461E-2</v>
      </c>
      <c r="J8" s="17">
        <f t="shared" si="3"/>
        <v>7.9188512035711645E-2</v>
      </c>
    </row>
    <row r="9" spans="1:10" ht="15" customHeight="1" x14ac:dyDescent="0.25">
      <c r="A9" s="8">
        <v>32</v>
      </c>
      <c r="B9" s="8" t="s">
        <v>25</v>
      </c>
      <c r="C9" s="16">
        <v>381.07048406826402</v>
      </c>
      <c r="D9" s="16">
        <v>608.93627817353899</v>
      </c>
      <c r="E9" s="16">
        <v>3452.9476480464309</v>
      </c>
      <c r="F9" s="16">
        <v>227.86579410527497</v>
      </c>
      <c r="G9" s="16">
        <v>381.07048406826402</v>
      </c>
      <c r="H9" s="17">
        <f t="shared" si="1"/>
        <v>0.85008525865478846</v>
      </c>
      <c r="I9" s="17">
        <f t="shared" si="2"/>
        <v>5.6098548910857034E-2</v>
      </c>
      <c r="J9" s="17">
        <f t="shared" si="3"/>
        <v>9.381619243435449E-2</v>
      </c>
    </row>
    <row r="10" spans="1:10" ht="15" customHeight="1" x14ac:dyDescent="0.25">
      <c r="A10" s="8">
        <v>33</v>
      </c>
      <c r="B10" s="8" t="s">
        <v>26</v>
      </c>
      <c r="C10" s="16">
        <v>100.377565060924</v>
      </c>
      <c r="D10" s="16">
        <v>182.52430988413801</v>
      </c>
      <c r="E10" s="16">
        <v>1357.5125826265221</v>
      </c>
      <c r="F10" s="16">
        <v>82.146744823214007</v>
      </c>
      <c r="G10" s="16">
        <v>100.377565060924</v>
      </c>
      <c r="H10" s="17">
        <f t="shared" si="1"/>
        <v>0.88148056012698761</v>
      </c>
      <c r="I10" s="17">
        <f t="shared" si="2"/>
        <v>5.3340764252272861E-2</v>
      </c>
      <c r="J10" s="17">
        <f t="shared" si="3"/>
        <v>6.5178675620739507E-2</v>
      </c>
    </row>
    <row r="11" spans="1:10" ht="15" customHeight="1" x14ac:dyDescent="0.2">
      <c r="A11" s="67"/>
      <c r="B11" s="67"/>
      <c r="C11" s="11">
        <f>SUM(C2:C10)</f>
        <v>2043.6948837890313</v>
      </c>
      <c r="D11" s="11">
        <f t="shared" ref="D11:G11" si="4">SUM(D2:D10)</f>
        <v>3313.184794316448</v>
      </c>
      <c r="E11" s="11">
        <f t="shared" si="4"/>
        <v>22927.6834024399</v>
      </c>
      <c r="F11" s="11">
        <f t="shared" si="4"/>
        <v>1269.4899105274169</v>
      </c>
      <c r="G11" s="11">
        <f t="shared" si="4"/>
        <v>2043.6948837890313</v>
      </c>
      <c r="H11" s="18">
        <f t="shared" si="1"/>
        <v>0.87373951313371589</v>
      </c>
      <c r="I11" s="18">
        <f t="shared" si="2"/>
        <v>4.8378350175332215E-2</v>
      </c>
      <c r="J11" s="18">
        <f t="shared" si="3"/>
        <v>7.7882136690951939E-2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>
        <v>98.358307182137793</v>
      </c>
      <c r="D2" s="14">
        <v>159.267774952678</v>
      </c>
      <c r="E2" s="14">
        <v>1687.824739717822</v>
      </c>
      <c r="F2" s="14">
        <v>60.909467770540203</v>
      </c>
      <c r="G2" s="14">
        <v>98.358307182137793</v>
      </c>
      <c r="H2" s="15">
        <f>E2/SUM($E2:$G2)</f>
        <v>0.91377379655447866</v>
      </c>
      <c r="I2" s="15">
        <f t="shared" ref="I2:J2" si="0">F2/SUM($E2:$G2)</f>
        <v>3.297586194885628E-2</v>
      </c>
      <c r="J2" s="15">
        <f t="shared" si="0"/>
        <v>5.3250341496664973E-2</v>
      </c>
    </row>
    <row r="3" spans="1:10" ht="15" customHeight="1" x14ac:dyDescent="0.25">
      <c r="A3" s="8">
        <v>2</v>
      </c>
      <c r="B3" s="8" t="s">
        <v>10</v>
      </c>
      <c r="C3" s="16">
        <v>144.228630287941</v>
      </c>
      <c r="D3" s="16">
        <v>225.504320709853</v>
      </c>
      <c r="E3" s="16">
        <v>1647.4974735492669</v>
      </c>
      <c r="F3" s="16">
        <v>81.275690421912003</v>
      </c>
      <c r="G3" s="16">
        <v>144.228630287941</v>
      </c>
      <c r="H3" s="17">
        <f t="shared" ref="H3:H11" si="1">E3/SUM($E3:$G3)</f>
        <v>0.87960272040259679</v>
      </c>
      <c r="I3" s="17">
        <f t="shared" ref="I3:I11" si="2">F3/SUM($E3:$G3)</f>
        <v>4.3393279531833667E-2</v>
      </c>
      <c r="J3" s="17">
        <f t="shared" ref="J3:J11" si="3">G3/SUM($E3:$G3)</f>
        <v>7.7004000065569456E-2</v>
      </c>
    </row>
    <row r="4" spans="1:10" ht="15" customHeight="1" x14ac:dyDescent="0.25">
      <c r="A4" s="8">
        <v>3</v>
      </c>
      <c r="B4" s="8" t="s">
        <v>11</v>
      </c>
      <c r="C4" s="16">
        <v>187.95223120732902</v>
      </c>
      <c r="D4" s="16">
        <v>317.48256228124899</v>
      </c>
      <c r="E4" s="16">
        <v>2789.8234023895011</v>
      </c>
      <c r="F4" s="16">
        <v>129.53033107391997</v>
      </c>
      <c r="G4" s="16">
        <v>187.95223120732902</v>
      </c>
      <c r="H4" s="17">
        <f t="shared" si="1"/>
        <v>0.89782706759780273</v>
      </c>
      <c r="I4" s="17">
        <f t="shared" si="2"/>
        <v>4.1685734377832663E-2</v>
      </c>
      <c r="J4" s="17">
        <f t="shared" si="3"/>
        <v>6.0487198024364627E-2</v>
      </c>
    </row>
    <row r="5" spans="1:10" ht="15" customHeight="1" x14ac:dyDescent="0.25">
      <c r="A5" s="8">
        <v>4</v>
      </c>
      <c r="B5" s="8" t="s">
        <v>12</v>
      </c>
      <c r="C5" s="16">
        <v>229.19712548713198</v>
      </c>
      <c r="D5" s="16">
        <v>373.904393739189</v>
      </c>
      <c r="E5" s="16">
        <v>2967.6067631071114</v>
      </c>
      <c r="F5" s="16">
        <v>144.70726825205702</v>
      </c>
      <c r="G5" s="16">
        <v>229.19712548713198</v>
      </c>
      <c r="H5" s="17">
        <f t="shared" si="1"/>
        <v>0.88810320355414352</v>
      </c>
      <c r="I5" s="17">
        <f t="shared" si="2"/>
        <v>4.3305935985151978E-2</v>
      </c>
      <c r="J5" s="17">
        <f t="shared" si="3"/>
        <v>6.8590860460704534E-2</v>
      </c>
    </row>
    <row r="6" spans="1:10" ht="15" customHeight="1" x14ac:dyDescent="0.25">
      <c r="A6" s="8">
        <v>5</v>
      </c>
      <c r="B6" s="8" t="s">
        <v>13</v>
      </c>
      <c r="C6" s="16">
        <v>317.90614614656999</v>
      </c>
      <c r="D6" s="16">
        <v>501.94230478302603</v>
      </c>
      <c r="E6" s="16">
        <v>3253.6651700282441</v>
      </c>
      <c r="F6" s="16">
        <v>184.03615863645604</v>
      </c>
      <c r="G6" s="16">
        <v>317.90614614656999</v>
      </c>
      <c r="H6" s="17">
        <f t="shared" si="1"/>
        <v>0.86634857126322817</v>
      </c>
      <c r="I6" s="17">
        <f t="shared" si="2"/>
        <v>4.9003033429553061E-2</v>
      </c>
      <c r="J6" s="17">
        <f t="shared" si="3"/>
        <v>8.4648395307218752E-2</v>
      </c>
    </row>
    <row r="7" spans="1:10" ht="15" customHeight="1" x14ac:dyDescent="0.25">
      <c r="A7" s="8">
        <v>6</v>
      </c>
      <c r="B7" s="8" t="s">
        <v>14</v>
      </c>
      <c r="C7" s="16">
        <v>93.948240536772104</v>
      </c>
      <c r="D7" s="16">
        <v>152.71943274608898</v>
      </c>
      <c r="E7" s="16">
        <v>1064.3556057801509</v>
      </c>
      <c r="F7" s="16">
        <v>58.771192209316879</v>
      </c>
      <c r="G7" s="16">
        <v>93.948240536772104</v>
      </c>
      <c r="H7" s="17">
        <f t="shared" si="1"/>
        <v>0.87451929592523936</v>
      </c>
      <c r="I7" s="17">
        <f t="shared" si="2"/>
        <v>4.8288881415629974E-2</v>
      </c>
      <c r="J7" s="17">
        <f t="shared" si="3"/>
        <v>7.7191822659130632E-2</v>
      </c>
    </row>
    <row r="8" spans="1:10" ht="15" customHeight="1" x14ac:dyDescent="0.25">
      <c r="A8" s="8">
        <v>7</v>
      </c>
      <c r="B8" s="8" t="s">
        <v>15</v>
      </c>
      <c r="C8" s="16">
        <v>576.670050277982</v>
      </c>
      <c r="D8" s="16">
        <v>899.49819273002709</v>
      </c>
      <c r="E8" s="16">
        <v>5070.5168293982333</v>
      </c>
      <c r="F8" s="16">
        <v>322.82814245204509</v>
      </c>
      <c r="G8" s="16">
        <v>576.670050277982</v>
      </c>
      <c r="H8" s="17">
        <f t="shared" si="1"/>
        <v>0.84933066509950539</v>
      </c>
      <c r="I8" s="17">
        <f t="shared" si="2"/>
        <v>5.4074929670270673E-2</v>
      </c>
      <c r="J8" s="17">
        <f t="shared" si="3"/>
        <v>9.6594405230224029E-2</v>
      </c>
    </row>
    <row r="9" spans="1:10" ht="15" customHeight="1" x14ac:dyDescent="0.25">
      <c r="A9" s="8">
        <v>8</v>
      </c>
      <c r="B9" s="8" t="s">
        <v>16</v>
      </c>
      <c r="C9" s="16">
        <v>328.382334810722</v>
      </c>
      <c r="D9" s="16">
        <v>530.24060270744405</v>
      </c>
      <c r="E9" s="16">
        <v>3104.8571904346863</v>
      </c>
      <c r="F9" s="16">
        <v>201.85826789672205</v>
      </c>
      <c r="G9" s="16">
        <v>328.382334810722</v>
      </c>
      <c r="H9" s="17">
        <f t="shared" si="1"/>
        <v>0.85413305696815622</v>
      </c>
      <c r="I9" s="17">
        <f t="shared" si="2"/>
        <v>5.5530354170262482E-2</v>
      </c>
      <c r="J9" s="17">
        <f t="shared" si="3"/>
        <v>9.0336588861581246E-2</v>
      </c>
    </row>
    <row r="10" spans="1:10" ht="15" customHeight="1" x14ac:dyDescent="0.25">
      <c r="A10" s="8">
        <v>9</v>
      </c>
      <c r="B10" s="8" t="s">
        <v>17</v>
      </c>
      <c r="C10" s="16">
        <v>67.051817852446703</v>
      </c>
      <c r="D10" s="16">
        <v>152.625209666892</v>
      </c>
      <c r="E10" s="16">
        <v>1341.5362280349379</v>
      </c>
      <c r="F10" s="16">
        <v>85.573391814445301</v>
      </c>
      <c r="G10" s="16">
        <v>67.051817852446703</v>
      </c>
      <c r="H10" s="17">
        <f t="shared" si="1"/>
        <v>0.89785226293776865</v>
      </c>
      <c r="I10" s="17">
        <f t="shared" si="2"/>
        <v>5.7271851391149375E-2</v>
      </c>
      <c r="J10" s="17">
        <f t="shared" si="3"/>
        <v>4.4875885671081917E-2</v>
      </c>
    </row>
    <row r="11" spans="1:10" ht="15" customHeight="1" x14ac:dyDescent="0.2">
      <c r="A11" s="67"/>
      <c r="B11" s="67"/>
      <c r="C11" s="11">
        <f>SUM(C2:C10)</f>
        <v>2043.6948837890327</v>
      </c>
      <c r="D11" s="11">
        <f t="shared" ref="D11:G11" si="4">SUM(D2:D10)</f>
        <v>3313.1847943164471</v>
      </c>
      <c r="E11" s="11">
        <f t="shared" si="4"/>
        <v>22927.683402439954</v>
      </c>
      <c r="F11" s="11">
        <f t="shared" si="4"/>
        <v>1269.4899105274146</v>
      </c>
      <c r="G11" s="11">
        <f t="shared" si="4"/>
        <v>2043.6948837890327</v>
      </c>
      <c r="H11" s="18">
        <f t="shared" si="1"/>
        <v>0.87373951313371601</v>
      </c>
      <c r="I11" s="18">
        <f t="shared" si="2"/>
        <v>4.837835017533202E-2</v>
      </c>
      <c r="J11" s="18">
        <f t="shared" si="3"/>
        <v>7.7882136690951814E-2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19">
        <v>748.46383963717801</v>
      </c>
      <c r="D2" s="19">
        <v>1569.8712345675699</v>
      </c>
      <c r="E2" s="14">
        <v>2124.0760795820897</v>
      </c>
      <c r="F2" s="14">
        <v>3289.2394023424199</v>
      </c>
      <c r="G2" s="14">
        <v>2483.99036386943</v>
      </c>
      <c r="H2" s="15">
        <v>7.3266459294976286E-2</v>
      </c>
      <c r="I2" s="15">
        <v>0.15367329831399079</v>
      </c>
      <c r="J2" s="15">
        <v>0.20792391747285127</v>
      </c>
      <c r="K2" s="15">
        <v>0.32198071840047038</v>
      </c>
      <c r="L2" s="15">
        <v>0.24315560651771118</v>
      </c>
    </row>
    <row r="3" spans="1:12" ht="15" customHeight="1" x14ac:dyDescent="0.25">
      <c r="A3" s="8">
        <v>12</v>
      </c>
      <c r="B3" s="8" t="s">
        <v>2</v>
      </c>
      <c r="C3" s="20">
        <v>251.58524098034198</v>
      </c>
      <c r="D3" s="20">
        <v>421.46106369853106</v>
      </c>
      <c r="E3" s="16">
        <v>753.50345523718693</v>
      </c>
      <c r="F3" s="16">
        <v>930.59414171100707</v>
      </c>
      <c r="G3" s="16">
        <v>1214.2074318515699</v>
      </c>
      <c r="H3" s="17">
        <v>7.0445390970618416E-2</v>
      </c>
      <c r="I3" s="17">
        <v>0.11801165002940538</v>
      </c>
      <c r="J3" s="17">
        <v>0.21098553037156526</v>
      </c>
      <c r="K3" s="17">
        <v>0.26057199497215855</v>
      </c>
      <c r="L3" s="17">
        <v>0.3399854336562525</v>
      </c>
    </row>
    <row r="4" spans="1:12" ht="15" customHeight="1" x14ac:dyDescent="0.25">
      <c r="A4" s="8">
        <v>13</v>
      </c>
      <c r="B4" s="8" t="s">
        <v>3</v>
      </c>
      <c r="C4" s="20">
        <v>382.231443436321</v>
      </c>
      <c r="D4" s="20">
        <v>714.61973344296098</v>
      </c>
      <c r="E4" s="16">
        <v>740.68802789916197</v>
      </c>
      <c r="F4" s="16">
        <v>1258.6668316333401</v>
      </c>
      <c r="G4" s="16">
        <v>888.35231094154403</v>
      </c>
      <c r="H4" s="17">
        <v>9.5928183280390766E-2</v>
      </c>
      <c r="I4" s="17">
        <v>0.17934728799181329</v>
      </c>
      <c r="J4" s="17">
        <v>0.1858896177015831</v>
      </c>
      <c r="K4" s="17">
        <v>0.31588615899410455</v>
      </c>
      <c r="L4" s="17">
        <v>0.22294875203210821</v>
      </c>
    </row>
    <row r="5" spans="1:12" ht="15" customHeight="1" x14ac:dyDescent="0.25">
      <c r="A5" s="8">
        <v>14</v>
      </c>
      <c r="B5" s="8" t="s">
        <v>4</v>
      </c>
      <c r="C5" s="20">
        <v>147.76747235098802</v>
      </c>
      <c r="D5" s="20">
        <v>186.493355263312</v>
      </c>
      <c r="E5" s="16">
        <v>441.78086691996901</v>
      </c>
      <c r="F5" s="16">
        <v>977.11529439774699</v>
      </c>
      <c r="G5" s="16">
        <v>838.99658997645804</v>
      </c>
      <c r="H5" s="17">
        <v>5.7005678040577823E-2</v>
      </c>
      <c r="I5" s="17">
        <v>7.1945334096231356E-2</v>
      </c>
      <c r="J5" s="17">
        <v>0.17043005110291259</v>
      </c>
      <c r="K5" s="17">
        <v>0.37695115842989479</v>
      </c>
      <c r="L5" s="17">
        <v>0.3236677783303834</v>
      </c>
    </row>
    <row r="6" spans="1:12" ht="15" customHeight="1" x14ac:dyDescent="0.25">
      <c r="A6" s="8">
        <v>15</v>
      </c>
      <c r="B6" s="8" t="s">
        <v>5</v>
      </c>
      <c r="C6" s="20">
        <v>272.03132794226599</v>
      </c>
      <c r="D6" s="20">
        <v>559.21999638854197</v>
      </c>
      <c r="E6" s="16">
        <v>666.92457825212307</v>
      </c>
      <c r="F6" s="16">
        <v>1136.0834760688101</v>
      </c>
      <c r="G6" s="16">
        <v>1305.5469180156101</v>
      </c>
      <c r="H6" s="17">
        <v>6.9046878820508251E-2</v>
      </c>
      <c r="I6" s="17">
        <v>0.14194098752052389</v>
      </c>
      <c r="J6" s="17">
        <v>0.1692785198135931</v>
      </c>
      <c r="K6" s="17">
        <v>0.28836023665168858</v>
      </c>
      <c r="L6" s="17">
        <v>0.3313733771936862</v>
      </c>
    </row>
    <row r="7" spans="1:12" ht="15" customHeight="1" x14ac:dyDescent="0.25">
      <c r="A7" s="8">
        <v>16</v>
      </c>
      <c r="B7" s="8" t="s">
        <v>6</v>
      </c>
      <c r="C7" s="20">
        <v>160.88176118815298</v>
      </c>
      <c r="D7" s="20">
        <v>245.84751984773399</v>
      </c>
      <c r="E7" s="16">
        <v>208.49445122407701</v>
      </c>
      <c r="F7" s="16">
        <v>185.1939501985</v>
      </c>
      <c r="G7" s="16">
        <v>120.442520356708</v>
      </c>
      <c r="H7" s="17">
        <v>0.17470812691906931</v>
      </c>
      <c r="I7" s="17">
        <v>0.26697594172942951</v>
      </c>
      <c r="J7" s="17">
        <v>0.22641270693063539</v>
      </c>
      <c r="K7" s="17">
        <v>0.2011097337384562</v>
      </c>
      <c r="L7" s="17">
        <v>0.13079349068240959</v>
      </c>
    </row>
    <row r="8" spans="1:12" ht="15" customHeight="1" x14ac:dyDescent="0.25">
      <c r="A8" s="8">
        <v>17</v>
      </c>
      <c r="B8" s="8" t="s">
        <v>7</v>
      </c>
      <c r="C8" s="20">
        <v>4.8227482650009801</v>
      </c>
      <c r="D8" s="20">
        <v>7.3076131439964502</v>
      </c>
      <c r="E8" s="16">
        <v>30.308288163721603</v>
      </c>
      <c r="F8" s="16">
        <v>97.46014285134811</v>
      </c>
      <c r="G8" s="16">
        <v>186.05441047494199</v>
      </c>
      <c r="H8" s="17">
        <v>1.4795830266761402E-2</v>
      </c>
      <c r="I8" s="17">
        <v>2.2419209503091106E-2</v>
      </c>
      <c r="J8" s="17">
        <v>9.2983556823990121E-2</v>
      </c>
      <c r="K8" s="17">
        <v>0.29900041473605155</v>
      </c>
      <c r="L8" s="17">
        <v>0.57080098867010565</v>
      </c>
    </row>
    <row r="9" spans="1:12" ht="15" customHeight="1" x14ac:dyDescent="0.25">
      <c r="A9" s="8">
        <v>18</v>
      </c>
      <c r="B9" s="8" t="s">
        <v>27</v>
      </c>
      <c r="C9" s="22" t="s">
        <v>62</v>
      </c>
      <c r="D9" s="22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8</v>
      </c>
      <c r="C10" s="20">
        <v>1.3633935088253399</v>
      </c>
      <c r="D10" s="20">
        <v>27.2713189415459</v>
      </c>
      <c r="E10" s="16">
        <v>78.695615127250406</v>
      </c>
      <c r="F10" s="16">
        <v>192.39281139925299</v>
      </c>
      <c r="G10" s="16">
        <v>390.82111532780203</v>
      </c>
      <c r="H10" s="17">
        <v>1.974375284894911E-3</v>
      </c>
      <c r="I10" s="17">
        <v>3.9492499968747055E-2</v>
      </c>
      <c r="J10" s="17">
        <v>0.11396172603954348</v>
      </c>
      <c r="K10" s="17">
        <v>0.27861040070918741</v>
      </c>
      <c r="L10" s="17">
        <v>0.56596099799762711</v>
      </c>
    </row>
    <row r="11" spans="1:12" ht="15" customHeight="1" x14ac:dyDescent="0.2">
      <c r="A11" s="67"/>
      <c r="B11" s="67"/>
      <c r="C11" s="21">
        <f t="shared" ref="C11:G11" si="0">SUM(C2:C10)</f>
        <v>1969.1472273090742</v>
      </c>
      <c r="D11" s="21">
        <f t="shared" si="0"/>
        <v>3732.0918352941922</v>
      </c>
      <c r="E11" s="11">
        <f t="shared" si="0"/>
        <v>5044.4713624055812</v>
      </c>
      <c r="F11" s="11">
        <f t="shared" si="0"/>
        <v>8066.7460506024245</v>
      </c>
      <c r="G11" s="11">
        <f t="shared" si="0"/>
        <v>7428.4116608140639</v>
      </c>
      <c r="H11" s="18">
        <v>7.5041237853547674E-2</v>
      </c>
      <c r="I11" s="18">
        <v>0.14222440415809337</v>
      </c>
      <c r="J11" s="18">
        <v>0.19223721319658915</v>
      </c>
      <c r="K11" s="18">
        <v>0.30741155394187797</v>
      </c>
      <c r="L11" s="18">
        <v>0.28308559084989171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2017-10-30T07:03:40Z</dcterms:created>
  <dcterms:modified xsi:type="dcterms:W3CDTF">2017-11-20T13:04:19Z</dcterms:modified>
</cp:coreProperties>
</file>