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7.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rawings/drawing8.xml" ContentType="application/vnd.openxmlformats-officedocument.drawing+xml"/>
  <Override PartName="/xl/charts/chart1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GIS\INFOPLAN\Projekte_GISKZ\Bauzonenstatistik\6_Dokumentation\Statistik_Kantone_D\"/>
    </mc:Choice>
  </mc:AlternateContent>
  <bookViews>
    <workbookView xWindow="0" yWindow="0" windowWidth="28800" windowHeight="12480"/>
  </bookViews>
  <sheets>
    <sheet name="Faktenblatt" sheetId="13" r:id="rId1"/>
    <sheet name="Legende" sheetId="14" r:id="rId2"/>
    <sheet name="Statistik_Hauptnutzung" sheetId="12" r:id="rId3"/>
    <sheet name="Statistik_Gemtypen_BFS9" sheetId="11" r:id="rId4"/>
    <sheet name="Statistik_Gemtypen_ARE9" sheetId="10" r:id="rId5"/>
    <sheet name="Analyse_unüberbaut_Hauptnutzung" sheetId="9" r:id="rId6"/>
    <sheet name="Anal_unüb_Gemtypen_BFS9" sheetId="7" r:id="rId7"/>
    <sheet name="Anal_unüb_Gemtypen_ARE9" sheetId="5" r:id="rId8"/>
    <sheet name="Analyse_Erschliessung_oeV" sheetId="3" r:id="rId9"/>
    <sheet name="Vergleich_2012_2017" sheetId="2" r:id="rId10"/>
  </sheets>
  <definedNames>
    <definedName name="Auswertung_GdeTypen_CH00">#REF!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 i="2" l="1"/>
  <c r="F3" i="2"/>
  <c r="F4" i="2"/>
  <c r="F5" i="2"/>
  <c r="F6" i="2"/>
  <c r="F7" i="2"/>
  <c r="F8" i="2"/>
  <c r="F10" i="2"/>
  <c r="E2" i="2"/>
  <c r="E3" i="2"/>
  <c r="E4" i="2"/>
  <c r="E5" i="2"/>
  <c r="E6" i="2"/>
  <c r="E7" i="2"/>
  <c r="E8" i="2"/>
  <c r="E10" i="2"/>
  <c r="C11" i="2"/>
  <c r="D11" i="2"/>
  <c r="E11" i="2" s="1"/>
  <c r="C11" i="3"/>
  <c r="D11" i="3"/>
  <c r="E11" i="3"/>
  <c r="F11" i="3"/>
  <c r="G11" i="3"/>
  <c r="H3" i="5"/>
  <c r="I3" i="5"/>
  <c r="J3" i="5"/>
  <c r="H4" i="5"/>
  <c r="I4" i="5"/>
  <c r="J4" i="5"/>
  <c r="H8" i="5"/>
  <c r="I8" i="5"/>
  <c r="J8" i="5"/>
  <c r="H9" i="5"/>
  <c r="I9" i="5"/>
  <c r="J9" i="5"/>
  <c r="D11" i="5"/>
  <c r="E11" i="5"/>
  <c r="F11" i="5"/>
  <c r="G11" i="5"/>
  <c r="J11" i="5" s="1"/>
  <c r="C11" i="5"/>
  <c r="H5" i="7"/>
  <c r="I5" i="7"/>
  <c r="J5" i="7"/>
  <c r="H6" i="7"/>
  <c r="I6" i="7"/>
  <c r="J6" i="7"/>
  <c r="H7" i="7"/>
  <c r="I7" i="7"/>
  <c r="J7" i="7"/>
  <c r="H9" i="7"/>
  <c r="I9" i="7"/>
  <c r="J9" i="7"/>
  <c r="H10" i="7"/>
  <c r="I10" i="7"/>
  <c r="J10" i="7"/>
  <c r="I2" i="7"/>
  <c r="J2" i="7"/>
  <c r="H2" i="7"/>
  <c r="D11" i="7"/>
  <c r="E11" i="7"/>
  <c r="F11" i="7"/>
  <c r="G11" i="7"/>
  <c r="C11" i="7"/>
  <c r="H3" i="9"/>
  <c r="I3" i="9"/>
  <c r="J3" i="9"/>
  <c r="H4" i="9"/>
  <c r="I4" i="9"/>
  <c r="J4" i="9"/>
  <c r="H5" i="9"/>
  <c r="I5" i="9"/>
  <c r="J5" i="9"/>
  <c r="I2" i="9"/>
  <c r="J2" i="9"/>
  <c r="H2" i="9"/>
  <c r="D11" i="9"/>
  <c r="E11" i="9"/>
  <c r="F11" i="9"/>
  <c r="G11" i="9"/>
  <c r="C11" i="9"/>
  <c r="F11" i="10"/>
  <c r="E11" i="10"/>
  <c r="C11" i="10"/>
  <c r="I3" i="10"/>
  <c r="I4" i="10"/>
  <c r="I8" i="10"/>
  <c r="I9" i="10"/>
  <c r="H3" i="10"/>
  <c r="H4" i="10"/>
  <c r="H8" i="10"/>
  <c r="H9" i="10"/>
  <c r="G3" i="10"/>
  <c r="G4" i="10"/>
  <c r="G8" i="10"/>
  <c r="G9" i="10"/>
  <c r="F11" i="11"/>
  <c r="E11" i="11"/>
  <c r="C11" i="11"/>
  <c r="D10" i="11" s="1"/>
  <c r="I5" i="11"/>
  <c r="I6" i="11"/>
  <c r="I7" i="11"/>
  <c r="I9" i="11"/>
  <c r="I10" i="11"/>
  <c r="I2" i="11"/>
  <c r="H5" i="11"/>
  <c r="H6" i="11"/>
  <c r="H7" i="11"/>
  <c r="H9" i="11"/>
  <c r="H10" i="11"/>
  <c r="H2" i="11"/>
  <c r="G5" i="11"/>
  <c r="G6" i="11"/>
  <c r="G7" i="11"/>
  <c r="G9" i="11"/>
  <c r="G10" i="11"/>
  <c r="G2" i="11"/>
  <c r="F11" i="12"/>
  <c r="E11" i="12"/>
  <c r="C11" i="12"/>
  <c r="D8" i="12" s="1"/>
  <c r="I3" i="12"/>
  <c r="I4" i="12"/>
  <c r="I5" i="12"/>
  <c r="I6" i="12"/>
  <c r="I7" i="12"/>
  <c r="I8" i="12"/>
  <c r="I10" i="12"/>
  <c r="I2" i="12"/>
  <c r="H3" i="12"/>
  <c r="H4" i="12"/>
  <c r="H5" i="12"/>
  <c r="H6" i="12"/>
  <c r="H7" i="12"/>
  <c r="H8" i="12"/>
  <c r="H10" i="12"/>
  <c r="H2" i="12"/>
  <c r="G3" i="12"/>
  <c r="G4" i="12"/>
  <c r="G5" i="12"/>
  <c r="G6" i="12"/>
  <c r="G7" i="12"/>
  <c r="G8" i="12"/>
  <c r="G10" i="12"/>
  <c r="G2" i="12"/>
  <c r="F11" i="2" l="1"/>
  <c r="I11" i="5"/>
  <c r="H11" i="5"/>
  <c r="H11" i="7"/>
  <c r="J11" i="7"/>
  <c r="I11" i="7"/>
  <c r="J11" i="9"/>
  <c r="I11" i="9"/>
  <c r="H11" i="9"/>
  <c r="G11" i="10"/>
  <c r="H11" i="10"/>
  <c r="I11" i="10"/>
  <c r="D3" i="10"/>
  <c r="D4" i="10"/>
  <c r="D8" i="10"/>
  <c r="D9" i="10"/>
  <c r="G11" i="11"/>
  <c r="H11" i="11"/>
  <c r="D2" i="11"/>
  <c r="D6" i="11"/>
  <c r="D9" i="11"/>
  <c r="I11" i="11"/>
  <c r="D5" i="11"/>
  <c r="D7" i="11"/>
  <c r="D10" i="12"/>
  <c r="G11" i="12"/>
  <c r="H11" i="12"/>
  <c r="I11" i="12"/>
  <c r="D2" i="12"/>
  <c r="D3" i="12"/>
  <c r="D4" i="12"/>
  <c r="D5" i="12"/>
  <c r="D6" i="12"/>
  <c r="D7" i="12"/>
</calcChain>
</file>

<file path=xl/sharedStrings.xml><?xml version="1.0" encoding="utf-8"?>
<sst xmlns="http://schemas.openxmlformats.org/spreadsheetml/2006/main" count="446" uniqueCount="142">
  <si>
    <t>Hauptnutzung</t>
  </si>
  <si>
    <t>Wohnzonen</t>
  </si>
  <si>
    <t>Arbeitszonen</t>
  </si>
  <si>
    <t>Mischzonen</t>
  </si>
  <si>
    <t>Zentrumszonen</t>
  </si>
  <si>
    <t>Zonen für öffentliche Nutzungen</t>
  </si>
  <si>
    <t>eingeschränkte Bauzonen</t>
  </si>
  <si>
    <t>Tourismus- und Freizeitzonen</t>
  </si>
  <si>
    <t>weitere Bauzonen</t>
  </si>
  <si>
    <t>Grosszentren</t>
  </si>
  <si>
    <t>Nebenzentren der Grosszentren</t>
  </si>
  <si>
    <t>Gürtel der Grosszentren</t>
  </si>
  <si>
    <t>Mittelzentren</t>
  </si>
  <si>
    <t>Gürtel der Mittelzentren</t>
  </si>
  <si>
    <t>Kleinzentren</t>
  </si>
  <si>
    <t>Periurbane ländliche Gemeinden</t>
  </si>
  <si>
    <t>Agrargemeinden</t>
  </si>
  <si>
    <t>Touristische Gemeinden</t>
  </si>
  <si>
    <t>Städtische Gemeinde einer grossen Agglomeration</t>
  </si>
  <si>
    <t>Städtische Gemeinde einer mittelgrossen Agglomeration</t>
  </si>
  <si>
    <t>Städtische Gemeinde einer kleinen oder ausserhalb einer Agglomeration</t>
  </si>
  <si>
    <t>Periurbane Gemeinde hoher Dichte</t>
  </si>
  <si>
    <t>Periurbane Gemeinde mittlerer Dichte</t>
  </si>
  <si>
    <t>Periurbane Gemeinde geringer Dichte</t>
  </si>
  <si>
    <t>Ländliche Zentrumsgemeinde</t>
  </si>
  <si>
    <t>Ländliche zentral gelegene Gemeinde</t>
  </si>
  <si>
    <t>Ländliche periphere Gemeinde</t>
  </si>
  <si>
    <t>Verkehrszonen innerhalb der Bauzonen</t>
  </si>
  <si>
    <t>Code HN</t>
  </si>
  <si>
    <t>Fläche der Bauzonen [ha]</t>
  </si>
  <si>
    <t>Anteil [%]</t>
  </si>
  <si>
    <t>Einwohner innerhalb BZ</t>
  </si>
  <si>
    <t>Beschäftigte innerhalb BZ</t>
  </si>
  <si>
    <t>Quelle: Bundesamt für Raumentwicklung ARE, Bauzonenstatistik Schweiz 2017</t>
  </si>
  <si>
    <t>Code GT</t>
  </si>
  <si>
    <t>Gemeindetyp BFS</t>
  </si>
  <si>
    <t>Gemeindetyp ARE</t>
  </si>
  <si>
    <t>Unüberbaute Bauzonen Annahme 1 [ha]</t>
  </si>
  <si>
    <t>Unüberbaute Bauzonen Annahme 2 [ha]</t>
  </si>
  <si>
    <t>Überbaut [ha]</t>
  </si>
  <si>
    <t>Unschärfe [ha]</t>
  </si>
  <si>
    <t>Unüberbaut [ha]</t>
  </si>
  <si>
    <t>Überbaut [%]</t>
  </si>
  <si>
    <t>Unschärfe [%]</t>
  </si>
  <si>
    <t>Unüberbaut [%]</t>
  </si>
  <si>
    <t>Sehr gute Erschliessung [ha]</t>
  </si>
  <si>
    <t>Gute Erschliessung [ha]</t>
  </si>
  <si>
    <t>Mittelmässige Erschliessung [ha]</t>
  </si>
  <si>
    <t>Geringe Erschliessung [ha]</t>
  </si>
  <si>
    <t>Marginale oder keine Erschliessung [ha]</t>
  </si>
  <si>
    <t>Sehr gute Erschliessung [%]</t>
  </si>
  <si>
    <t>Gute Erschliessung [%]</t>
  </si>
  <si>
    <t>Mittelmässige Erschliessung [%]</t>
  </si>
  <si>
    <t>Geringe Erschliessung [%]</t>
  </si>
  <si>
    <t>Marginale oder keine Erschliessung [%]</t>
  </si>
  <si>
    <t>Fläche der Bauzonen 2012 [ha]</t>
  </si>
  <si>
    <t>Fläche der Bauzonen 2017 [ha]</t>
  </si>
  <si>
    <t>Differenz [ha]</t>
  </si>
  <si>
    <t>Differenz [%]</t>
  </si>
  <si>
    <r>
      <t>Bauzonenfläche pro Einwohner [m</t>
    </r>
    <r>
      <rPr>
        <b/>
        <vertAlign val="superscript"/>
        <sz val="11"/>
        <rFont val="Calibri"/>
        <family val="2"/>
      </rPr>
      <t>2</t>
    </r>
    <r>
      <rPr>
        <b/>
        <sz val="11"/>
        <rFont val="Calibri"/>
        <family val="2"/>
      </rPr>
      <t>]</t>
    </r>
  </si>
  <si>
    <r>
      <t>Bauzonenfläche pro Beschäftigte [m</t>
    </r>
    <r>
      <rPr>
        <b/>
        <vertAlign val="superscript"/>
        <sz val="11"/>
        <rFont val="Calibri"/>
        <family val="2"/>
      </rPr>
      <t>2</t>
    </r>
    <r>
      <rPr>
        <b/>
        <sz val="11"/>
        <rFont val="Calibri"/>
        <family val="2"/>
      </rPr>
      <t>]</t>
    </r>
  </si>
  <si>
    <r>
      <t>Bauzonenfläche pro Einwohner und Beschäftigte [m</t>
    </r>
    <r>
      <rPr>
        <b/>
        <vertAlign val="superscript"/>
        <sz val="11"/>
        <rFont val="Calibri"/>
        <family val="2"/>
      </rPr>
      <t>2</t>
    </r>
    <r>
      <rPr>
        <b/>
        <sz val="11"/>
        <rFont val="Calibri"/>
        <family val="2"/>
      </rPr>
      <t>]</t>
    </r>
  </si>
  <si>
    <t>--</t>
  </si>
  <si>
    <t>Bundesamt für Raumentwicklung ARE</t>
  </si>
  <si>
    <t>Bauzonenstatistik Schweiz 2017</t>
  </si>
  <si>
    <t>Stand der Daten</t>
  </si>
  <si>
    <t>01.01.2017</t>
  </si>
  <si>
    <t>Vollständigkeit</t>
  </si>
  <si>
    <t>ja</t>
  </si>
  <si>
    <t>Anzahl Gemeinden</t>
  </si>
  <si>
    <t>Zonentypen</t>
  </si>
  <si>
    <t>Anzahl Zonen innerhalb der Bauzonen</t>
  </si>
  <si>
    <t>Spezialzonen</t>
  </si>
  <si>
    <t>keine. Die Verkehrsflächen sind ausgeschnitten.</t>
  </si>
  <si>
    <t>Bemerkungen</t>
  </si>
  <si>
    <t>Die Wohn- und Geschäftszonen werden den Wohnzonen zugeordnet (2012 den Mischzonen).</t>
  </si>
  <si>
    <t>Die Spezialzonen Wochenendhäuser werden den weiteren Bauzonen zugeordnet (2012 den Wohnzonen).</t>
  </si>
  <si>
    <t>Bei den Flächen von 2012 wurde ein Fehler in der Auswertung der Bauzonenstatistik Schweiz 2012 korrigiert. In den Gemeinden Allschwil, Reinach (BL), Diepflingen, Itingen, Sissach, Langenbruck und Reigoldswil wurden ingesamt 38 ha Bauzonen zu wenig ausgewiesen.</t>
  </si>
  <si>
    <t>Inhalt</t>
  </si>
  <si>
    <t>- Legende</t>
  </si>
  <si>
    <t>- Statistik nach Hauptnutzungen</t>
  </si>
  <si>
    <t>- Statistik nach Gemeindetypen BFS</t>
  </si>
  <si>
    <t>- Statistik nach Gemeindetypen ARE</t>
  </si>
  <si>
    <t>- Analyse der unüberbauten Bauzonen nach Hauptnutzungen</t>
  </si>
  <si>
    <t>- Analyse der unüberbauten Bauzonen nach Gemeindetypen BFS</t>
  </si>
  <si>
    <t>- Analyse der unüberbauten Bauzonen nach Gemeindetypen ARE</t>
  </si>
  <si>
    <t>- Analyse der Erschliessung mit dem ÖV nach Hauptnutzungen</t>
  </si>
  <si>
    <t>- Vergleich 2012 - 2017 nach Hauptnutzungen</t>
  </si>
  <si>
    <t>Geodaten: Kantonale Raumplanungsfachstellen</t>
  </si>
  <si>
    <t>Statistik und Analysen: Bundesamt für Raumentwicklung ARE</t>
  </si>
  <si>
    <t>Auskünfte:</t>
  </si>
  <si>
    <t>Rolf Giezendanner</t>
  </si>
  <si>
    <t>rolf.giezendanner@are.admin.ch</t>
  </si>
  <si>
    <t>© ARE, 12.2017</t>
  </si>
  <si>
    <t>Bezeichnung</t>
  </si>
  <si>
    <t>Beschreibung</t>
  </si>
  <si>
    <t>Code-Nummer der Hauptnutzungen</t>
  </si>
  <si>
    <t>Code-Nummer der Gemeindetypen ARE</t>
  </si>
  <si>
    <t>Hauptnutzung der Bauzonen nach dem minimalen Geodatenmodell Nutzungsplanung</t>
  </si>
  <si>
    <t>Die neue Gemeindetypologie 2012 des BFS ist kohärent mit der Definition zum "Raum mit städtischem Charakter 2012".</t>
  </si>
  <si>
    <t>Die alte Gemeindetypologie ARE wurde auf der Basis der Agglomerationsdefinition 2000 und der Volkszählung 2010 berechnet.</t>
  </si>
  <si>
    <t>Fläche der Bauzonen</t>
  </si>
  <si>
    <t xml:space="preserve">Anteil der jeweiligen Bauzonenfläche einer Hauptnutzung / eines Gemeindetyps / eines Kantons an der gesamten Bauzonenfläche </t>
  </si>
  <si>
    <t>Einwohner innerhalb der Bauzonen am 31.12.2016. Es werden die georeferenzierten Einzeldaten aus der Statistik der Bevölkerungsstruktur STATPOP verwendet (ständige Wohnbevölkerung).</t>
  </si>
  <si>
    <r>
      <t>Bauzonenfläche pro Einwohner [m</t>
    </r>
    <r>
      <rPr>
        <vertAlign val="superscript"/>
        <sz val="11"/>
        <color theme="1"/>
        <rFont val="Calibri"/>
        <family val="2"/>
        <scheme val="minor"/>
      </rPr>
      <t>2</t>
    </r>
    <r>
      <rPr>
        <sz val="10"/>
        <color theme="1"/>
        <rFont val="Calibri"/>
        <family val="2"/>
        <scheme val="minor"/>
      </rPr>
      <t>]</t>
    </r>
  </si>
  <si>
    <t>Bauzonenfläche pro Einwohner innerhalb der Bauzonen</t>
  </si>
  <si>
    <t>Beschäftigte innerhalb der Bauzonen am 31.12.2015 (provisorische Werte). Es werden die georeferenzierten Einzeldaten aus der Statistik der Untenehmensstruktur STATENT verwendet (Anzahl Beschäftigte).</t>
  </si>
  <si>
    <r>
      <t>Bauzonenfläche pro Beschäftigte [m</t>
    </r>
    <r>
      <rPr>
        <vertAlign val="superscript"/>
        <sz val="11"/>
        <color theme="1"/>
        <rFont val="Calibri"/>
        <family val="2"/>
        <scheme val="minor"/>
      </rPr>
      <t>2</t>
    </r>
    <r>
      <rPr>
        <sz val="10"/>
        <color theme="1"/>
        <rFont val="Calibri"/>
        <family val="2"/>
        <scheme val="minor"/>
      </rPr>
      <t>]</t>
    </r>
  </si>
  <si>
    <t>Bauzonenfläche pro Beschäftigte innerhalb der Bauzonen</t>
  </si>
  <si>
    <r>
      <t>Bauzonenfläche pro Einwohner und Beschäftigte [m</t>
    </r>
    <r>
      <rPr>
        <vertAlign val="superscript"/>
        <sz val="11"/>
        <color theme="1"/>
        <rFont val="Calibri"/>
        <family val="2"/>
        <scheme val="minor"/>
      </rPr>
      <t>2</t>
    </r>
    <r>
      <rPr>
        <sz val="10"/>
        <color theme="1"/>
        <rFont val="Calibri"/>
        <family val="2"/>
        <scheme val="minor"/>
      </rPr>
      <t>]</t>
    </r>
  </si>
  <si>
    <t>Bauzonenfläche dividiert durch die Summe der Einwohner und Beschäftigten</t>
  </si>
  <si>
    <t>Unüberbaute Bauzonenfläche, berechnet mit Annahme 1</t>
  </si>
  <si>
    <t>Unüberbaute Bauzonenfläche, berechnet mit Annahme 2</t>
  </si>
  <si>
    <t>Überbaute Bauzonenfläche</t>
  </si>
  <si>
    <t>Unschärfe der Bestimmung der unüberbauten Bauzonenfläche (Differenz zwischen der unüberbauten Bauzonenfläche mit Annahmen 1 und 2)</t>
  </si>
  <si>
    <t>Unüberbaute Bauzonenfläche</t>
  </si>
  <si>
    <t>Anteil der überbauten Bauzonenfläche an der gesamten Bauzonenfläche</t>
  </si>
  <si>
    <t>Anteil der Unschärfe (Differenz zwischen der unüberbauten Bauzonenfläche mit Annahmen 1 und 2)</t>
  </si>
  <si>
    <t>Anteil der unüberbauten Bauzonenfläche an der gesamten Bauzonenfläche</t>
  </si>
  <si>
    <r>
      <t>Überbaut pro Einwohner [m</t>
    </r>
    <r>
      <rPr>
        <vertAlign val="superscript"/>
        <sz val="11"/>
        <color theme="1"/>
        <rFont val="Calibri"/>
        <family val="2"/>
        <scheme val="minor"/>
      </rPr>
      <t>2</t>
    </r>
    <r>
      <rPr>
        <sz val="10"/>
        <color theme="1"/>
        <rFont val="Calibri"/>
        <family val="2"/>
        <scheme val="minor"/>
      </rPr>
      <t>]</t>
    </r>
  </si>
  <si>
    <t>Überbaute Bauzonenfläche pro Einwohner innerhalb der Bauzone</t>
  </si>
  <si>
    <r>
      <t>Unschärfe pro Einwohner [m</t>
    </r>
    <r>
      <rPr>
        <vertAlign val="superscript"/>
        <sz val="11"/>
        <color theme="1"/>
        <rFont val="Calibri"/>
        <family val="2"/>
        <scheme val="minor"/>
      </rPr>
      <t>2</t>
    </r>
    <r>
      <rPr>
        <sz val="10"/>
        <color theme="1"/>
        <rFont val="Calibri"/>
        <family val="2"/>
        <scheme val="minor"/>
      </rPr>
      <t>]</t>
    </r>
  </si>
  <si>
    <t>Unschärfe der Bestimmung der unüberbauten Bauzonenfläche pro Einwohner innerhalb der Bauzonenfläche (Differenz zwischen der unüberbauten Bauzonenfläche mit Annahmen 1 und 2 pro Einwohner)</t>
  </si>
  <si>
    <t>Bauzonenfläche innerhalb der ÖV-Güteklasse A</t>
  </si>
  <si>
    <t>Bauzonenfläche innerhalb der ÖV-Güteklasse B</t>
  </si>
  <si>
    <t>Bauzonenfläche innerhalb der ÖV-Güteklasse C</t>
  </si>
  <si>
    <t>Bauzonenfläche innerhalb der ÖV-Güteklasse D</t>
  </si>
  <si>
    <t>Bauzonenfläche ausserhalb der ÖV-Güteklassen</t>
  </si>
  <si>
    <t>Anteil der Bauzonenfläche innerhalb der ÖV-Güteklasse A</t>
  </si>
  <si>
    <t>Anteil der Bauzonenfläche innerhalb der ÖV-Güteklasse B</t>
  </si>
  <si>
    <t>Anteil der Bauzonenfläche innerhalb der ÖV-Güteklasse C</t>
  </si>
  <si>
    <t>Anteil der Bauzonenfläche innerhalb der ÖV-Güteklasse D</t>
  </si>
  <si>
    <t>Anteil der Bauzonenfläche ausserhalb der ÖV-Güteklassen</t>
  </si>
  <si>
    <t>Flächen der Bauzonen, Stand Bauzonenstatistik Schweiz 2012</t>
  </si>
  <si>
    <t>Flächen der Bauzonen, Stand Bauzonenstatistik Schweiz 2017</t>
  </si>
  <si>
    <t>Flächendifferenz zwischen den Bauzonen 2012 und 2017</t>
  </si>
  <si>
    <t>Anteil der Differenz zwischen den Bauzonenflächen 2012 und 2017 (Bauzonenfläche 2012 = 100%)</t>
  </si>
  <si>
    <t>Kantonsnummer</t>
  </si>
  <si>
    <t>Kantonsnummer BFS</t>
  </si>
  <si>
    <t>Kantonskürzel</t>
  </si>
  <si>
    <t>Abkürzung der Kantonsnamen</t>
  </si>
  <si>
    <t>Faktenblatt Kanton Basel-Landschaft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</si>
</sst>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
    <numFmt numFmtId="165" formatCode="0.0%"/>
  </numFmts>
  <fonts count="16" x14ac:knownFonts="1">
    <font>
      <sz val="10"/>
      <color theme="1"/>
      <name val="Arial"/>
      <family val="2"/>
    </font>
    <font>
      <sz val="10"/>
      <name val="MS Sans Serif"/>
    </font>
    <font>
      <sz val="11"/>
      <name val="Calibri"/>
      <family val="2"/>
    </font>
    <font>
      <sz val="11"/>
      <color theme="1"/>
      <name val="Calibri"/>
      <family val="2"/>
    </font>
    <font>
      <b/>
      <sz val="11"/>
      <name val="Calibri"/>
      <family val="2"/>
    </font>
    <font>
      <b/>
      <vertAlign val="superscript"/>
      <sz val="11"/>
      <name val="Calibri"/>
      <family val="2"/>
    </font>
    <font>
      <b/>
      <sz val="11"/>
      <color theme="1"/>
      <name val="Calibri"/>
      <family val="2"/>
    </font>
    <font>
      <b/>
      <sz val="14"/>
      <color theme="1"/>
      <name val="Calibri"/>
      <family val="2"/>
    </font>
    <font>
      <sz val="10"/>
      <color theme="1"/>
      <name val="Calibri"/>
      <family val="2"/>
    </font>
    <font>
      <b/>
      <sz val="14"/>
      <color rgb="FF000000"/>
      <name val="Calibri"/>
      <family val="2"/>
    </font>
    <font>
      <b/>
      <sz val="11"/>
      <color rgb="FF000000"/>
      <name val="Calibri"/>
      <family val="2"/>
    </font>
    <font>
      <u/>
      <sz val="11"/>
      <color theme="10"/>
      <name val="Calibri"/>
      <family val="2"/>
    </font>
    <font>
      <sz val="11"/>
      <color theme="1"/>
      <name val="Calibri"/>
      <family val="2"/>
      <scheme val="minor"/>
    </font>
    <font>
      <b/>
      <sz val="11"/>
      <color theme="1"/>
      <name val="Calibri"/>
      <family val="2"/>
      <scheme val="minor"/>
    </font>
    <font>
      <vertAlign val="superscript"/>
      <sz val="11"/>
      <color theme="1"/>
      <name val="Calibri"/>
      <family val="2"/>
      <scheme val="minor"/>
    </font>
    <font>
      <sz val="10"/>
      <color theme="1"/>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FFFFFF" tint="-4.9989318521683403E-2"/>
        <bgColor indexed="64"/>
      </patternFill>
    </fill>
    <fill>
      <patternFill patternType="solid">
        <fgColor rgb="FFF2F2F2"/>
        <bgColor rgb="FF000000"/>
      </patternFill>
    </fill>
    <fill>
      <patternFill patternType="solid">
        <fgColor theme="0" tint="-4.9989318521683403E-2"/>
        <bgColor indexed="64"/>
      </patternFill>
    </fill>
  </fills>
  <borders count="14">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s>
  <cellStyleXfs count="4">
    <xf numFmtId="0" fontId="0" fillId="0" borderId="0"/>
    <xf numFmtId="0" fontId="1" fillId="0" borderId="0"/>
    <xf numFmtId="0" fontId="11" fillId="0" borderId="0" applyNumberFormat="0" applyFill="0" applyBorder="0" applyAlignment="0" applyProtection="0">
      <alignment vertical="top"/>
      <protection locked="0"/>
    </xf>
    <xf numFmtId="0" fontId="12" fillId="0" borderId="0"/>
  </cellStyleXfs>
  <cellXfs count="68">
    <xf numFmtId="0" fontId="0" fillId="0" borderId="0" xfId="0"/>
    <xf numFmtId="0" fontId="1" fillId="0" borderId="0" xfId="1"/>
    <xf numFmtId="0" fontId="4" fillId="3" borderId="2" xfId="1" applyFont="1" applyFill="1" applyBorder="1" applyAlignment="1">
      <alignment horizontal="center" vertical="center" wrapText="1"/>
    </xf>
    <xf numFmtId="0" fontId="2" fillId="2" borderId="1" xfId="1" applyFont="1" applyFill="1" applyBorder="1" applyAlignment="1">
      <alignment vertical="center"/>
    </xf>
    <xf numFmtId="0" fontId="2" fillId="2" borderId="3" xfId="1" applyFont="1" applyFill="1" applyBorder="1" applyAlignment="1">
      <alignment vertical="center"/>
    </xf>
    <xf numFmtId="0" fontId="2" fillId="0" borderId="4" xfId="1" applyFont="1" applyBorder="1"/>
    <xf numFmtId="3" fontId="2" fillId="0" borderId="4" xfId="1" applyNumberFormat="1" applyFont="1" applyBorder="1" applyAlignment="1">
      <alignment horizontal="right"/>
    </xf>
    <xf numFmtId="164" fontId="2" fillId="0" borderId="4" xfId="1" applyNumberFormat="1" applyFont="1" applyBorder="1" applyAlignment="1">
      <alignment horizontal="right"/>
    </xf>
    <xf numFmtId="0" fontId="2" fillId="0" borderId="5" xfId="1" applyFont="1" applyBorder="1"/>
    <xf numFmtId="3" fontId="2" fillId="0" borderId="5" xfId="1" applyNumberFormat="1" applyFont="1" applyBorder="1" applyAlignment="1">
      <alignment horizontal="right"/>
    </xf>
    <xf numFmtId="164" fontId="2" fillId="0" borderId="5" xfId="1" applyNumberFormat="1" applyFont="1" applyBorder="1" applyAlignment="1">
      <alignment horizontal="right"/>
    </xf>
    <xf numFmtId="3" fontId="4" fillId="3" borderId="6" xfId="1" applyNumberFormat="1" applyFont="1" applyFill="1" applyBorder="1" applyAlignment="1">
      <alignment horizontal="right" vertical="center" wrapText="1"/>
    </xf>
    <xf numFmtId="0" fontId="4" fillId="3" borderId="6" xfId="1" applyFont="1" applyFill="1" applyBorder="1" applyAlignment="1">
      <alignment horizontal="right" vertical="center" wrapText="1"/>
    </xf>
    <xf numFmtId="0" fontId="2" fillId="0" borderId="5" xfId="1" applyNumberFormat="1" applyFont="1" applyBorder="1" applyAlignment="1">
      <alignment horizontal="right"/>
    </xf>
    <xf numFmtId="0" fontId="2" fillId="0" borderId="4" xfId="1" applyNumberFormat="1" applyFont="1" applyBorder="1" applyAlignment="1">
      <alignment horizontal="right"/>
    </xf>
    <xf numFmtId="3" fontId="2" fillId="0" borderId="4" xfId="1" applyNumberFormat="1" applyFont="1" applyBorder="1"/>
    <xf numFmtId="9" fontId="2" fillId="0" borderId="4" xfId="1" applyNumberFormat="1" applyFont="1" applyBorder="1"/>
    <xf numFmtId="3" fontId="2" fillId="0" borderId="5" xfId="1" applyNumberFormat="1" applyFont="1" applyBorder="1"/>
    <xf numFmtId="9" fontId="2" fillId="0" borderId="5" xfId="1" applyNumberFormat="1" applyFont="1" applyBorder="1"/>
    <xf numFmtId="9" fontId="4" fillId="3" borderId="6" xfId="1" applyNumberFormat="1" applyFont="1" applyFill="1" applyBorder="1" applyAlignment="1">
      <alignment vertical="center" wrapText="1"/>
    </xf>
    <xf numFmtId="3" fontId="3" fillId="0" borderId="4" xfId="0" applyNumberFormat="1" applyFont="1" applyBorder="1"/>
    <xf numFmtId="3" fontId="3" fillId="0" borderId="5" xfId="0" applyNumberFormat="1" applyFont="1" applyBorder="1"/>
    <xf numFmtId="3" fontId="6" fillId="3" borderId="6" xfId="0" applyNumberFormat="1" applyFont="1" applyFill="1" applyBorder="1" applyAlignment="1">
      <alignment horizontal="right" vertical="center" wrapText="1"/>
    </xf>
    <xf numFmtId="0" fontId="3" fillId="0" borderId="5" xfId="0" applyNumberFormat="1" applyFont="1" applyBorder="1" applyAlignment="1">
      <alignment horizontal="right"/>
    </xf>
    <xf numFmtId="3" fontId="4" fillId="3" borderId="6" xfId="1" applyNumberFormat="1" applyFont="1" applyFill="1" applyBorder="1" applyAlignment="1">
      <alignment vertical="center" wrapText="1"/>
    </xf>
    <xf numFmtId="165" fontId="2" fillId="0" borderId="4" xfId="1" applyNumberFormat="1" applyFont="1" applyBorder="1"/>
    <xf numFmtId="165" fontId="2" fillId="0" borderId="5" xfId="1" applyNumberFormat="1" applyFont="1" applyBorder="1"/>
    <xf numFmtId="165" fontId="4" fillId="3" borderId="6" xfId="1" applyNumberFormat="1" applyFont="1" applyFill="1" applyBorder="1" applyAlignment="1">
      <alignment vertical="center" wrapText="1"/>
    </xf>
    <xf numFmtId="0" fontId="7" fillId="0" borderId="0" xfId="0" applyFont="1" applyBorder="1" applyAlignment="1">
      <alignment vertical="top"/>
    </xf>
    <xf numFmtId="0" fontId="3" fillId="0" borderId="0" xfId="0" applyFont="1" applyBorder="1" applyAlignment="1">
      <alignment vertical="top"/>
    </xf>
    <xf numFmtId="0" fontId="8" fillId="0" borderId="0" xfId="0" applyFont="1"/>
    <xf numFmtId="0" fontId="10" fillId="0" borderId="4" xfId="0" applyFont="1" applyBorder="1" applyAlignment="1">
      <alignment horizontal="left" vertical="top"/>
    </xf>
    <xf numFmtId="49" fontId="3" fillId="0" borderId="8" xfId="0" applyNumberFormat="1" applyFont="1" applyBorder="1" applyAlignment="1">
      <alignment horizontal="left" vertical="top" wrapText="1"/>
    </xf>
    <xf numFmtId="0" fontId="10" fillId="0" borderId="11" xfId="0" applyFont="1" applyBorder="1" applyAlignment="1">
      <alignment horizontal="left" vertical="top"/>
    </xf>
    <xf numFmtId="49" fontId="3" fillId="0" borderId="10" xfId="0" applyNumberFormat="1" applyFont="1" applyBorder="1" applyAlignment="1">
      <alignment horizontal="left" vertical="top" wrapText="1"/>
    </xf>
    <xf numFmtId="0" fontId="3" fillId="0" borderId="5" xfId="0" applyFont="1" applyBorder="1" applyAlignment="1">
      <alignment horizontal="left" vertical="top"/>
    </xf>
    <xf numFmtId="49" fontId="3" fillId="0" borderId="12" xfId="0" applyNumberFormat="1" applyFont="1" applyBorder="1" applyAlignment="1">
      <alignment horizontal="left" vertical="top" wrapText="1"/>
    </xf>
    <xf numFmtId="49" fontId="2" fillId="0" borderId="8" xfId="0" applyNumberFormat="1" applyFont="1" applyFill="1" applyBorder="1" applyAlignment="1">
      <alignment horizontal="left" vertical="top" wrapText="1"/>
    </xf>
    <xf numFmtId="49" fontId="2" fillId="0" borderId="12" xfId="0" applyNumberFormat="1" applyFont="1" applyFill="1" applyBorder="1" applyAlignment="1">
      <alignment horizontal="left" vertical="top" wrapText="1"/>
    </xf>
    <xf numFmtId="49" fontId="3" fillId="0" borderId="12" xfId="0" applyNumberFormat="1" applyFont="1" applyFill="1" applyBorder="1" applyAlignment="1">
      <alignment horizontal="left" vertical="top" wrapText="1"/>
    </xf>
    <xf numFmtId="49" fontId="3" fillId="0" borderId="10" xfId="0" applyNumberFormat="1" applyFont="1" applyFill="1" applyBorder="1" applyAlignment="1">
      <alignment horizontal="left" vertical="top" wrapText="1"/>
    </xf>
    <xf numFmtId="0" fontId="10" fillId="0" borderId="5" xfId="0" applyFont="1" applyBorder="1" applyAlignment="1">
      <alignment horizontal="left" vertical="top"/>
    </xf>
    <xf numFmtId="0" fontId="10" fillId="0" borderId="7" xfId="0" applyFont="1" applyBorder="1" applyAlignment="1">
      <alignment horizontal="left" vertical="top"/>
    </xf>
    <xf numFmtId="49" fontId="3" fillId="0" borderId="4" xfId="0" applyNumberFormat="1" applyFont="1" applyFill="1" applyBorder="1" applyAlignment="1">
      <alignment horizontal="left" vertical="top" wrapText="1"/>
    </xf>
    <xf numFmtId="0" fontId="10" fillId="0" borderId="13" xfId="0" applyFont="1" applyBorder="1" applyAlignment="1">
      <alignment horizontal="left" vertical="top"/>
    </xf>
    <xf numFmtId="49" fontId="3" fillId="0" borderId="5" xfId="0" applyNumberFormat="1" applyFont="1" applyBorder="1" applyAlignment="1">
      <alignment horizontal="left" vertical="top" wrapText="1"/>
    </xf>
    <xf numFmtId="0" fontId="3" fillId="0" borderId="9" xfId="0" applyFont="1" applyBorder="1" applyAlignment="1">
      <alignment vertical="top"/>
    </xf>
    <xf numFmtId="0" fontId="3" fillId="0" borderId="11" xfId="0" applyFont="1" applyBorder="1" applyAlignment="1">
      <alignment vertical="top" wrapText="1"/>
    </xf>
    <xf numFmtId="49" fontId="3" fillId="0" borderId="0" xfId="0" applyNumberFormat="1" applyFont="1" applyBorder="1" applyAlignment="1">
      <alignment vertical="top"/>
    </xf>
    <xf numFmtId="49" fontId="6" fillId="0" borderId="0" xfId="0" applyNumberFormat="1" applyFont="1" applyBorder="1" applyAlignment="1">
      <alignment vertical="top"/>
    </xf>
    <xf numFmtId="0" fontId="3" fillId="0" borderId="0" xfId="0" applyFont="1" applyAlignment="1">
      <alignment vertical="top"/>
    </xf>
    <xf numFmtId="0" fontId="11" fillId="0" borderId="0" xfId="2" applyFont="1" applyAlignment="1" applyProtection="1">
      <alignment vertical="top"/>
    </xf>
    <xf numFmtId="0" fontId="12" fillId="0" borderId="0" xfId="3" applyFont="1"/>
    <xf numFmtId="49" fontId="12" fillId="0" borderId="4" xfId="3" applyNumberFormat="1" applyFont="1" applyBorder="1" applyAlignment="1">
      <alignment horizontal="left" vertical="top" wrapText="1"/>
    </xf>
    <xf numFmtId="49" fontId="12" fillId="0" borderId="8" xfId="3" applyNumberFormat="1" applyFont="1" applyBorder="1" applyAlignment="1">
      <alignment horizontal="left" vertical="top" wrapText="1"/>
    </xf>
    <xf numFmtId="49" fontId="12" fillId="0" borderId="5" xfId="3" applyNumberFormat="1" applyFont="1" applyBorder="1" applyAlignment="1">
      <alignment horizontal="left" vertical="top" wrapText="1"/>
    </xf>
    <xf numFmtId="49" fontId="12" fillId="0" borderId="12" xfId="3" applyNumberFormat="1" applyFont="1" applyFill="1" applyBorder="1" applyAlignment="1">
      <alignment horizontal="left" vertical="top" wrapText="1"/>
    </xf>
    <xf numFmtId="49" fontId="12" fillId="0" borderId="12" xfId="3" applyNumberFormat="1" applyFont="1" applyBorder="1" applyAlignment="1">
      <alignment horizontal="left" vertical="top" wrapText="1"/>
    </xf>
    <xf numFmtId="49" fontId="12" fillId="0" borderId="11" xfId="3" applyNumberFormat="1" applyFont="1" applyBorder="1" applyAlignment="1">
      <alignment horizontal="left" vertical="top" wrapText="1"/>
    </xf>
    <xf numFmtId="49" fontId="12" fillId="0" borderId="10" xfId="3" applyNumberFormat="1" applyFont="1" applyBorder="1" applyAlignment="1">
      <alignment horizontal="left" vertical="top" wrapText="1"/>
    </xf>
    <xf numFmtId="0" fontId="12" fillId="0" borderId="0" xfId="3" applyFont="1" applyAlignment="1">
      <alignment vertical="top"/>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10" xfId="0" applyFont="1" applyFill="1" applyBorder="1" applyAlignment="1">
      <alignment horizontal="center" vertical="center"/>
    </xf>
    <xf numFmtId="49" fontId="13" fillId="5" borderId="4" xfId="3" applyNumberFormat="1" applyFont="1" applyFill="1" applyBorder="1" applyAlignment="1">
      <alignment horizontal="left" vertical="top" wrapText="1"/>
    </xf>
    <xf numFmtId="49" fontId="13" fillId="5" borderId="11" xfId="3" applyNumberFormat="1" applyFont="1" applyFill="1" applyBorder="1" applyAlignment="1">
      <alignment horizontal="left" vertical="top" wrapText="1"/>
    </xf>
    <xf numFmtId="0" fontId="6" fillId="3" borderId="6" xfId="0" applyFont="1" applyFill="1" applyBorder="1" applyAlignment="1">
      <alignment vertical="center" wrapText="1"/>
    </xf>
  </cellXfs>
  <cellStyles count="4">
    <cellStyle name="Link" xfId="2" builtinId="8"/>
    <cellStyle name="Standard" xfId="0" builtinId="0"/>
    <cellStyle name="Standard 2" xfId="1"/>
    <cellStyle name="Standard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Fläche der Bauzonen nach Hauptnutzungen (in Hektaren)</a:t>
            </a:r>
          </a:p>
        </c:rich>
      </c:tx>
      <c:overlay val="0"/>
    </c:title>
    <c:autoTitleDeleted val="0"/>
    <c:plotArea>
      <c:layout/>
      <c:barChart>
        <c:barDir val="bar"/>
        <c:grouping val="clustered"/>
        <c:varyColors val="0"/>
        <c:ser>
          <c:idx val="0"/>
          <c:order val="0"/>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0-3E89-4786-B4F6-07E396BCEA6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Statistik_Hauptnutzung!$C$2:$C$10</c:f>
              <c:numCache>
                <c:formatCode>#,##0</c:formatCode>
                <c:ptCount val="9"/>
                <c:pt idx="0">
                  <c:v>4131.3667039806005</c:v>
                </c:pt>
                <c:pt idx="1">
                  <c:v>1204.0288316582898</c:v>
                </c:pt>
                <c:pt idx="2">
                  <c:v>101.860317506147</c:v>
                </c:pt>
                <c:pt idx="3">
                  <c:v>529.15983854371893</c:v>
                </c:pt>
                <c:pt idx="4">
                  <c:v>1032.8368254392401</c:v>
                </c:pt>
                <c:pt idx="5">
                  <c:v>3.9191800292511898</c:v>
                </c:pt>
                <c:pt idx="6">
                  <c:v>31.854282421202999</c:v>
                </c:pt>
                <c:pt idx="7" formatCode="General">
                  <c:v>0</c:v>
                </c:pt>
                <c:pt idx="8">
                  <c:v>58.383840255716002</c:v>
                </c:pt>
              </c:numCache>
            </c:numRef>
          </c:val>
          <c:extLst>
            <c:ext xmlns:c16="http://schemas.microsoft.com/office/drawing/2014/chart" uri="{C3380CC4-5D6E-409C-BE32-E72D297353CC}">
              <c16:uniqueId val="{00000001-3E89-4786-B4F6-07E396BCEA65}"/>
            </c:ext>
          </c:extLst>
        </c:ser>
        <c:dLbls>
          <c:showLegendKey val="0"/>
          <c:showVal val="0"/>
          <c:showCatName val="0"/>
          <c:showSerName val="0"/>
          <c:showPercent val="0"/>
          <c:showBubbleSize val="0"/>
        </c:dLbls>
        <c:gapWidth val="70"/>
        <c:axId val="429551120"/>
        <c:axId val="429551904"/>
      </c:barChart>
      <c:catAx>
        <c:axId val="429551120"/>
        <c:scaling>
          <c:orientation val="maxMin"/>
        </c:scaling>
        <c:delete val="0"/>
        <c:axPos val="l"/>
        <c:numFmt formatCode="General" sourceLinked="1"/>
        <c:majorTickMark val="out"/>
        <c:minorTickMark val="none"/>
        <c:tickLblPos val="nextTo"/>
        <c:crossAx val="429551904"/>
        <c:crosses val="autoZero"/>
        <c:auto val="1"/>
        <c:lblAlgn val="ctr"/>
        <c:lblOffset val="100"/>
        <c:noMultiLvlLbl val="0"/>
      </c:catAx>
      <c:valAx>
        <c:axId val="429551904"/>
        <c:scaling>
          <c:orientation val="minMax"/>
        </c:scaling>
        <c:delete val="0"/>
        <c:axPos val="t"/>
        <c:majorGridlines/>
        <c:numFmt formatCode="#,##0" sourceLinked="1"/>
        <c:majorTickMark val="out"/>
        <c:minorTickMark val="none"/>
        <c:tickLblPos val="high"/>
        <c:crossAx val="429551120"/>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Überbaute / unüberbaute Bauzonen nach Hauptnutzungen (in Prozenten)</a:t>
            </a:r>
          </a:p>
        </c:rich>
      </c:tx>
      <c:overlay val="0"/>
    </c:title>
    <c:autoTitleDeleted val="0"/>
    <c:plotArea>
      <c:layout/>
      <c:barChart>
        <c:barDir val="bar"/>
        <c:grouping val="percentStacked"/>
        <c:varyColors val="0"/>
        <c:ser>
          <c:idx val="0"/>
          <c:order val="0"/>
          <c:tx>
            <c:v>Überbaut</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0-FCFF-45A3-B964-370FC4420304}"/>
                </c:ext>
              </c:extLst>
            </c:dLbl>
            <c:dLbl>
              <c:idx val="5"/>
              <c:delete val="1"/>
              <c:extLst>
                <c:ext xmlns:c15="http://schemas.microsoft.com/office/drawing/2012/chart" uri="{CE6537A1-D6FC-4f65-9D91-7224C49458BB}"/>
                <c:ext xmlns:c16="http://schemas.microsoft.com/office/drawing/2014/chart" uri="{C3380CC4-5D6E-409C-BE32-E72D297353CC}">
                  <c16:uniqueId val="{00000001-FCFF-45A3-B964-370FC4420304}"/>
                </c:ext>
              </c:extLst>
            </c:dLbl>
            <c:dLbl>
              <c:idx val="6"/>
              <c:delete val="1"/>
              <c:extLst>
                <c:ext xmlns:c15="http://schemas.microsoft.com/office/drawing/2012/chart" uri="{CE6537A1-D6FC-4f65-9D91-7224C49458BB}"/>
                <c:ext xmlns:c16="http://schemas.microsoft.com/office/drawing/2014/chart" uri="{C3380CC4-5D6E-409C-BE32-E72D297353CC}">
                  <c16:uniqueId val="{00000002-FCFF-45A3-B964-370FC4420304}"/>
                </c:ext>
              </c:extLst>
            </c:dLbl>
            <c:dLbl>
              <c:idx val="7"/>
              <c:delete val="1"/>
              <c:extLst>
                <c:ext xmlns:c15="http://schemas.microsoft.com/office/drawing/2012/chart" uri="{CE6537A1-D6FC-4f65-9D91-7224C49458BB}"/>
                <c:ext xmlns:c16="http://schemas.microsoft.com/office/drawing/2014/chart" uri="{C3380CC4-5D6E-409C-BE32-E72D297353CC}">
                  <c16:uniqueId val="{00000003-FCFF-45A3-B964-370FC4420304}"/>
                </c:ext>
              </c:extLst>
            </c:dLbl>
            <c:dLbl>
              <c:idx val="8"/>
              <c:delete val="1"/>
              <c:extLst>
                <c:ext xmlns:c15="http://schemas.microsoft.com/office/drawing/2012/chart" uri="{CE6537A1-D6FC-4f65-9D91-7224C49458BB}"/>
                <c:ext xmlns:c16="http://schemas.microsoft.com/office/drawing/2014/chart" uri="{C3380CC4-5D6E-409C-BE32-E72D297353CC}">
                  <c16:uniqueId val="{00000004-FCFF-45A3-B964-370FC4420304}"/>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Analyse_unüberbaut_Hauptnutzung!$H$2:$H$10</c:f>
              <c:numCache>
                <c:formatCode>0%</c:formatCode>
                <c:ptCount val="9"/>
                <c:pt idx="0">
                  <c:v>0.87799426895772148</c:v>
                </c:pt>
                <c:pt idx="1">
                  <c:v>0.69484153186647546</c:v>
                </c:pt>
                <c:pt idx="2">
                  <c:v>0.85739274096384888</c:v>
                </c:pt>
                <c:pt idx="3">
                  <c:v>0.94359930841248696</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5-FCFF-45A3-B964-370FC4420304}"/>
            </c:ext>
          </c:extLst>
        </c:ser>
        <c:ser>
          <c:idx val="1"/>
          <c:order val="1"/>
          <c:tx>
            <c:v>Unschärfe</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6-FCFF-45A3-B964-370FC4420304}"/>
                </c:ext>
              </c:extLst>
            </c:dLbl>
            <c:dLbl>
              <c:idx val="5"/>
              <c:delete val="1"/>
              <c:extLst>
                <c:ext xmlns:c15="http://schemas.microsoft.com/office/drawing/2012/chart" uri="{CE6537A1-D6FC-4f65-9D91-7224C49458BB}"/>
                <c:ext xmlns:c16="http://schemas.microsoft.com/office/drawing/2014/chart" uri="{C3380CC4-5D6E-409C-BE32-E72D297353CC}">
                  <c16:uniqueId val="{00000007-FCFF-45A3-B964-370FC4420304}"/>
                </c:ext>
              </c:extLst>
            </c:dLbl>
            <c:dLbl>
              <c:idx val="6"/>
              <c:delete val="1"/>
              <c:extLst>
                <c:ext xmlns:c15="http://schemas.microsoft.com/office/drawing/2012/chart" uri="{CE6537A1-D6FC-4f65-9D91-7224C49458BB}"/>
                <c:ext xmlns:c16="http://schemas.microsoft.com/office/drawing/2014/chart" uri="{C3380CC4-5D6E-409C-BE32-E72D297353CC}">
                  <c16:uniqueId val="{00000008-FCFF-45A3-B964-370FC4420304}"/>
                </c:ext>
              </c:extLst>
            </c:dLbl>
            <c:dLbl>
              <c:idx val="7"/>
              <c:delete val="1"/>
              <c:extLst>
                <c:ext xmlns:c15="http://schemas.microsoft.com/office/drawing/2012/chart" uri="{CE6537A1-D6FC-4f65-9D91-7224C49458BB}"/>
                <c:ext xmlns:c16="http://schemas.microsoft.com/office/drawing/2014/chart" uri="{C3380CC4-5D6E-409C-BE32-E72D297353CC}">
                  <c16:uniqueId val="{00000009-FCFF-45A3-B964-370FC4420304}"/>
                </c:ext>
              </c:extLst>
            </c:dLbl>
            <c:dLbl>
              <c:idx val="8"/>
              <c:delete val="1"/>
              <c:extLst>
                <c:ext xmlns:c15="http://schemas.microsoft.com/office/drawing/2012/chart" uri="{CE6537A1-D6FC-4f65-9D91-7224C49458BB}"/>
                <c:ext xmlns:c16="http://schemas.microsoft.com/office/drawing/2014/chart" uri="{C3380CC4-5D6E-409C-BE32-E72D297353CC}">
                  <c16:uniqueId val="{0000000A-FCFF-45A3-B964-370FC4420304}"/>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Analyse_unüberbaut_Hauptnutzung!$I$2:$I$10</c:f>
              <c:numCache>
                <c:formatCode>0%</c:formatCode>
                <c:ptCount val="9"/>
                <c:pt idx="0">
                  <c:v>6.1398628782477122E-2</c:v>
                </c:pt>
                <c:pt idx="1">
                  <c:v>7.8437530675742884E-2</c:v>
                </c:pt>
                <c:pt idx="2">
                  <c:v>8.5545339993397446E-2</c:v>
                </c:pt>
                <c:pt idx="3">
                  <c:v>3.719060814122397E-2</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B-FCFF-45A3-B964-370FC4420304}"/>
            </c:ext>
          </c:extLst>
        </c:ser>
        <c:ser>
          <c:idx val="2"/>
          <c:order val="2"/>
          <c:tx>
            <c:v>Unüberbaut</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C-FCFF-45A3-B964-370FC4420304}"/>
                </c:ext>
              </c:extLst>
            </c:dLbl>
            <c:dLbl>
              <c:idx val="5"/>
              <c:delete val="1"/>
              <c:extLst>
                <c:ext xmlns:c15="http://schemas.microsoft.com/office/drawing/2012/chart" uri="{CE6537A1-D6FC-4f65-9D91-7224C49458BB}"/>
                <c:ext xmlns:c16="http://schemas.microsoft.com/office/drawing/2014/chart" uri="{C3380CC4-5D6E-409C-BE32-E72D297353CC}">
                  <c16:uniqueId val="{0000000D-FCFF-45A3-B964-370FC4420304}"/>
                </c:ext>
              </c:extLst>
            </c:dLbl>
            <c:dLbl>
              <c:idx val="6"/>
              <c:delete val="1"/>
              <c:extLst>
                <c:ext xmlns:c15="http://schemas.microsoft.com/office/drawing/2012/chart" uri="{CE6537A1-D6FC-4f65-9D91-7224C49458BB}"/>
                <c:ext xmlns:c16="http://schemas.microsoft.com/office/drawing/2014/chart" uri="{C3380CC4-5D6E-409C-BE32-E72D297353CC}">
                  <c16:uniqueId val="{0000000E-FCFF-45A3-B964-370FC4420304}"/>
                </c:ext>
              </c:extLst>
            </c:dLbl>
            <c:dLbl>
              <c:idx val="7"/>
              <c:delete val="1"/>
              <c:extLst>
                <c:ext xmlns:c15="http://schemas.microsoft.com/office/drawing/2012/chart" uri="{CE6537A1-D6FC-4f65-9D91-7224C49458BB}"/>
                <c:ext xmlns:c16="http://schemas.microsoft.com/office/drawing/2014/chart" uri="{C3380CC4-5D6E-409C-BE32-E72D297353CC}">
                  <c16:uniqueId val="{0000000F-FCFF-45A3-B964-370FC4420304}"/>
                </c:ext>
              </c:extLst>
            </c:dLbl>
            <c:dLbl>
              <c:idx val="8"/>
              <c:delete val="1"/>
              <c:extLst>
                <c:ext xmlns:c15="http://schemas.microsoft.com/office/drawing/2012/chart" uri="{CE6537A1-D6FC-4f65-9D91-7224C49458BB}"/>
                <c:ext xmlns:c16="http://schemas.microsoft.com/office/drawing/2014/chart" uri="{C3380CC4-5D6E-409C-BE32-E72D297353CC}">
                  <c16:uniqueId val="{00000010-FCFF-45A3-B964-370FC4420304}"/>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Analyse_unüberbaut_Hauptnutzung!$J$2:$J$10</c:f>
              <c:numCache>
                <c:formatCode>0%</c:formatCode>
                <c:ptCount val="9"/>
                <c:pt idx="0">
                  <c:v>6.0607102259801419E-2</c:v>
                </c:pt>
                <c:pt idx="1">
                  <c:v>0.22672093745778163</c:v>
                </c:pt>
                <c:pt idx="2">
                  <c:v>5.706191904275363E-2</c:v>
                </c:pt>
                <c:pt idx="3">
                  <c:v>1.9210083446289085E-2</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11-FCFF-45A3-B964-370FC4420304}"/>
            </c:ext>
          </c:extLst>
        </c:ser>
        <c:dLbls>
          <c:showLegendKey val="0"/>
          <c:showVal val="0"/>
          <c:showCatName val="0"/>
          <c:showSerName val="0"/>
          <c:showPercent val="0"/>
          <c:showBubbleSize val="0"/>
        </c:dLbls>
        <c:gapWidth val="50"/>
        <c:overlap val="100"/>
        <c:axId val="500811216"/>
        <c:axId val="500808080"/>
      </c:barChart>
      <c:catAx>
        <c:axId val="500811216"/>
        <c:scaling>
          <c:orientation val="maxMin"/>
        </c:scaling>
        <c:delete val="0"/>
        <c:axPos val="l"/>
        <c:numFmt formatCode="General" sourceLinked="1"/>
        <c:majorTickMark val="out"/>
        <c:minorTickMark val="none"/>
        <c:tickLblPos val="nextTo"/>
        <c:crossAx val="500808080"/>
        <c:crosses val="autoZero"/>
        <c:auto val="1"/>
        <c:lblAlgn val="ctr"/>
        <c:lblOffset val="100"/>
        <c:noMultiLvlLbl val="0"/>
      </c:catAx>
      <c:valAx>
        <c:axId val="500808080"/>
        <c:scaling>
          <c:orientation val="minMax"/>
        </c:scaling>
        <c:delete val="0"/>
        <c:axPos val="t"/>
        <c:majorGridlines/>
        <c:numFmt formatCode="0%" sourceLinked="1"/>
        <c:majorTickMark val="out"/>
        <c:minorTickMark val="none"/>
        <c:tickLblPos val="high"/>
        <c:crossAx val="500811216"/>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Überbaute / unüberbaute Bauzonen nach Gemeindetypen BFS (in Hektaren)</a:t>
            </a:r>
          </a:p>
        </c:rich>
      </c:tx>
      <c:overlay val="0"/>
    </c:title>
    <c:autoTitleDeleted val="0"/>
    <c:plotArea>
      <c:layout/>
      <c:barChart>
        <c:barDir val="bar"/>
        <c:grouping val="stacked"/>
        <c:varyColors val="0"/>
        <c:ser>
          <c:idx val="0"/>
          <c:order val="0"/>
          <c:tx>
            <c:v>Überbaut</c:v>
          </c:tx>
          <c:invertIfNegative val="0"/>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Anal_unüb_Gemtypen_BFS9!$E$2:$E$10</c:f>
              <c:numCache>
                <c:formatCode>General</c:formatCode>
                <c:ptCount val="9"/>
                <c:pt idx="0" formatCode="#,##0">
                  <c:v>3716.6997998674501</c:v>
                </c:pt>
                <c:pt idx="1">
                  <c:v>0</c:v>
                </c:pt>
                <c:pt idx="2">
                  <c:v>0</c:v>
                </c:pt>
                <c:pt idx="3" formatCode="#,##0">
                  <c:v>807.36751137425301</c:v>
                </c:pt>
                <c:pt idx="4" formatCode="#,##0">
                  <c:v>701.84485369022104</c:v>
                </c:pt>
                <c:pt idx="5" formatCode="#,##0">
                  <c:v>701.58073109202405</c:v>
                </c:pt>
                <c:pt idx="6">
                  <c:v>0</c:v>
                </c:pt>
                <c:pt idx="7" formatCode="#,##0">
                  <c:v>238.64354224376348</c:v>
                </c:pt>
                <c:pt idx="8" formatCode="#,##0">
                  <c:v>11.432371247827819</c:v>
                </c:pt>
              </c:numCache>
            </c:numRef>
          </c:val>
          <c:extLst>
            <c:ext xmlns:c16="http://schemas.microsoft.com/office/drawing/2014/chart" uri="{C3380CC4-5D6E-409C-BE32-E72D297353CC}">
              <c16:uniqueId val="{00000000-B3AC-43FD-B617-6E1544F6EB0C}"/>
            </c:ext>
          </c:extLst>
        </c:ser>
        <c:ser>
          <c:idx val="1"/>
          <c:order val="1"/>
          <c:tx>
            <c:v>Unschärfe</c:v>
          </c:tx>
          <c:invertIfNegative val="0"/>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Anal_unüb_Gemtypen_BFS9!$F$2:$F$10</c:f>
              <c:numCache>
                <c:formatCode>General</c:formatCode>
                <c:ptCount val="9"/>
                <c:pt idx="0" formatCode="#,##0">
                  <c:v>197.11442409603103</c:v>
                </c:pt>
                <c:pt idx="1">
                  <c:v>0</c:v>
                </c:pt>
                <c:pt idx="2">
                  <c:v>0</c:v>
                </c:pt>
                <c:pt idx="3" formatCode="#,##0">
                  <c:v>50.436092780532007</c:v>
                </c:pt>
                <c:pt idx="4" formatCode="#,##0">
                  <c:v>47.179022057637297</c:v>
                </c:pt>
                <c:pt idx="5" formatCode="#,##0">
                  <c:v>58.494701790732002</c:v>
                </c:pt>
                <c:pt idx="6">
                  <c:v>0</c:v>
                </c:pt>
                <c:pt idx="7" formatCode="#,##0">
                  <c:v>22.865456068210296</c:v>
                </c:pt>
                <c:pt idx="8" formatCode="#,##0">
                  <c:v>0.40505393877383988</c:v>
                </c:pt>
              </c:numCache>
            </c:numRef>
          </c:val>
          <c:extLst>
            <c:ext xmlns:c16="http://schemas.microsoft.com/office/drawing/2014/chart" uri="{C3380CC4-5D6E-409C-BE32-E72D297353CC}">
              <c16:uniqueId val="{00000001-B3AC-43FD-B617-6E1544F6EB0C}"/>
            </c:ext>
          </c:extLst>
        </c:ser>
        <c:ser>
          <c:idx val="2"/>
          <c:order val="2"/>
          <c:tx>
            <c:v>Unüberbaut</c:v>
          </c:tx>
          <c:invertIfNegative val="0"/>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Anal_unüb_Gemtypen_BFS9!$G$2:$G$10</c:f>
              <c:numCache>
                <c:formatCode>General</c:formatCode>
                <c:ptCount val="9"/>
                <c:pt idx="0" formatCode="#,##0">
                  <c:v>283.65820833046899</c:v>
                </c:pt>
                <c:pt idx="1">
                  <c:v>0</c:v>
                </c:pt>
                <c:pt idx="2">
                  <c:v>0</c:v>
                </c:pt>
                <c:pt idx="3" formatCode="#,##0">
                  <c:v>84.173279471355997</c:v>
                </c:pt>
                <c:pt idx="4" formatCode="#,##0">
                  <c:v>78.828878703730709</c:v>
                </c:pt>
                <c:pt idx="5" formatCode="#,##0">
                  <c:v>63.045941021826003</c:v>
                </c:pt>
                <c:pt idx="6">
                  <c:v>0</c:v>
                </c:pt>
                <c:pt idx="7" formatCode="#,##0">
                  <c:v>29.0948193343302</c:v>
                </c:pt>
                <c:pt idx="8" formatCode="#,##0">
                  <c:v>0.54513272500084009</c:v>
                </c:pt>
              </c:numCache>
            </c:numRef>
          </c:val>
          <c:extLst>
            <c:ext xmlns:c16="http://schemas.microsoft.com/office/drawing/2014/chart" uri="{C3380CC4-5D6E-409C-BE32-E72D297353CC}">
              <c16:uniqueId val="{00000002-B3AC-43FD-B617-6E1544F6EB0C}"/>
            </c:ext>
          </c:extLst>
        </c:ser>
        <c:dLbls>
          <c:showLegendKey val="0"/>
          <c:showVal val="0"/>
          <c:showCatName val="0"/>
          <c:showSerName val="0"/>
          <c:showPercent val="0"/>
          <c:showBubbleSize val="0"/>
        </c:dLbls>
        <c:gapWidth val="50"/>
        <c:overlap val="100"/>
        <c:axId val="500806904"/>
        <c:axId val="500810824"/>
      </c:barChart>
      <c:catAx>
        <c:axId val="500806904"/>
        <c:scaling>
          <c:orientation val="maxMin"/>
        </c:scaling>
        <c:delete val="0"/>
        <c:axPos val="l"/>
        <c:numFmt formatCode="General" sourceLinked="1"/>
        <c:majorTickMark val="out"/>
        <c:minorTickMark val="none"/>
        <c:tickLblPos val="nextTo"/>
        <c:crossAx val="500810824"/>
        <c:crosses val="autoZero"/>
        <c:auto val="1"/>
        <c:lblAlgn val="ctr"/>
        <c:lblOffset val="100"/>
        <c:noMultiLvlLbl val="0"/>
      </c:catAx>
      <c:valAx>
        <c:axId val="500810824"/>
        <c:scaling>
          <c:orientation val="minMax"/>
        </c:scaling>
        <c:delete val="0"/>
        <c:axPos val="t"/>
        <c:majorGridlines/>
        <c:numFmt formatCode="#,##0" sourceLinked="1"/>
        <c:majorTickMark val="out"/>
        <c:minorTickMark val="none"/>
        <c:tickLblPos val="high"/>
        <c:crossAx val="500806904"/>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Überbaute / unüberbaute Bauzonen nach Gemeindetypen BFS (in Prozenten)</a:t>
            </a:r>
          </a:p>
        </c:rich>
      </c:tx>
      <c:overlay val="0"/>
    </c:title>
    <c:autoTitleDeleted val="0"/>
    <c:plotArea>
      <c:layout/>
      <c:barChart>
        <c:barDir val="bar"/>
        <c:grouping val="percentStacked"/>
        <c:varyColors val="0"/>
        <c:ser>
          <c:idx val="0"/>
          <c:order val="0"/>
          <c:tx>
            <c:v>Überbaut</c:v>
          </c:tx>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0-CA42-4935-8047-32B7F6EAEB3B}"/>
                </c:ext>
              </c:extLst>
            </c:dLbl>
            <c:dLbl>
              <c:idx val="2"/>
              <c:delete val="1"/>
              <c:extLst>
                <c:ext xmlns:c15="http://schemas.microsoft.com/office/drawing/2012/chart" uri="{CE6537A1-D6FC-4f65-9D91-7224C49458BB}"/>
                <c:ext xmlns:c16="http://schemas.microsoft.com/office/drawing/2014/chart" uri="{C3380CC4-5D6E-409C-BE32-E72D297353CC}">
                  <c16:uniqueId val="{00000001-CA42-4935-8047-32B7F6EAEB3B}"/>
                </c:ext>
              </c:extLst>
            </c:dLbl>
            <c:dLbl>
              <c:idx val="6"/>
              <c:delete val="1"/>
              <c:extLst>
                <c:ext xmlns:c15="http://schemas.microsoft.com/office/drawing/2012/chart" uri="{CE6537A1-D6FC-4f65-9D91-7224C49458BB}"/>
                <c:ext xmlns:c16="http://schemas.microsoft.com/office/drawing/2014/chart" uri="{C3380CC4-5D6E-409C-BE32-E72D297353CC}">
                  <c16:uniqueId val="{00000002-CA42-4935-8047-32B7F6EAEB3B}"/>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Anal_unüb_Gemtypen_BFS9!$H$2:$H$10</c:f>
              <c:numCache>
                <c:formatCode>General</c:formatCode>
                <c:ptCount val="9"/>
                <c:pt idx="0" formatCode="0%">
                  <c:v>0.88546139607074104</c:v>
                </c:pt>
                <c:pt idx="1">
                  <c:v>0</c:v>
                </c:pt>
                <c:pt idx="2">
                  <c:v>0</c:v>
                </c:pt>
                <c:pt idx="3" formatCode="0%">
                  <c:v>0.85709907048492628</c:v>
                </c:pt>
                <c:pt idx="4" formatCode="0%">
                  <c:v>0.84778947695252638</c:v>
                </c:pt>
                <c:pt idx="5" formatCode="0%">
                  <c:v>0.85234177283477108</c:v>
                </c:pt>
                <c:pt idx="6">
                  <c:v>0</c:v>
                </c:pt>
                <c:pt idx="7" formatCode="0%">
                  <c:v>0.82119892359507218</c:v>
                </c:pt>
                <c:pt idx="8" formatCode="0%">
                  <c:v>0.92326410499688827</c:v>
                </c:pt>
              </c:numCache>
            </c:numRef>
          </c:val>
          <c:extLst>
            <c:ext xmlns:c16="http://schemas.microsoft.com/office/drawing/2014/chart" uri="{C3380CC4-5D6E-409C-BE32-E72D297353CC}">
              <c16:uniqueId val="{00000003-CA42-4935-8047-32B7F6EAEB3B}"/>
            </c:ext>
          </c:extLst>
        </c:ser>
        <c:ser>
          <c:idx val="1"/>
          <c:order val="1"/>
          <c:tx>
            <c:v>Unschärfe</c:v>
          </c:tx>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4-CA42-4935-8047-32B7F6EAEB3B}"/>
                </c:ext>
              </c:extLst>
            </c:dLbl>
            <c:dLbl>
              <c:idx val="2"/>
              <c:delete val="1"/>
              <c:extLst>
                <c:ext xmlns:c15="http://schemas.microsoft.com/office/drawing/2012/chart" uri="{CE6537A1-D6FC-4f65-9D91-7224C49458BB}"/>
                <c:ext xmlns:c16="http://schemas.microsoft.com/office/drawing/2014/chart" uri="{C3380CC4-5D6E-409C-BE32-E72D297353CC}">
                  <c16:uniqueId val="{00000005-CA42-4935-8047-32B7F6EAEB3B}"/>
                </c:ext>
              </c:extLst>
            </c:dLbl>
            <c:dLbl>
              <c:idx val="6"/>
              <c:delete val="1"/>
              <c:extLst>
                <c:ext xmlns:c15="http://schemas.microsoft.com/office/drawing/2012/chart" uri="{CE6537A1-D6FC-4f65-9D91-7224C49458BB}"/>
                <c:ext xmlns:c16="http://schemas.microsoft.com/office/drawing/2014/chart" uri="{C3380CC4-5D6E-409C-BE32-E72D297353CC}">
                  <c16:uniqueId val="{00000006-CA42-4935-8047-32B7F6EAEB3B}"/>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Anal_unüb_Gemtypen_BFS9!$I$2:$I$10</c:f>
              <c:numCache>
                <c:formatCode>General</c:formatCode>
                <c:ptCount val="9"/>
                <c:pt idx="0" formatCode="0%">
                  <c:v>4.6960266511698455E-2</c:v>
                </c:pt>
                <c:pt idx="1">
                  <c:v>0</c:v>
                </c:pt>
                <c:pt idx="2">
                  <c:v>0</c:v>
                </c:pt>
                <c:pt idx="3" formatCode="0%">
                  <c:v>5.3542813690266172E-2</c:v>
                </c:pt>
                <c:pt idx="4" formatCode="0%">
                  <c:v>5.698962986345444E-2</c:v>
                </c:pt>
                <c:pt idx="5" formatCode="0%">
                  <c:v>7.1064491392387075E-2</c:v>
                </c:pt>
                <c:pt idx="6">
                  <c:v>0</c:v>
                </c:pt>
                <c:pt idx="7" formatCode="0%">
                  <c:v>7.8682572904255538E-2</c:v>
                </c:pt>
                <c:pt idx="8" formatCode="0%">
                  <c:v>3.2711653090215148E-2</c:v>
                </c:pt>
              </c:numCache>
            </c:numRef>
          </c:val>
          <c:extLst>
            <c:ext xmlns:c16="http://schemas.microsoft.com/office/drawing/2014/chart" uri="{C3380CC4-5D6E-409C-BE32-E72D297353CC}">
              <c16:uniqueId val="{00000007-CA42-4935-8047-32B7F6EAEB3B}"/>
            </c:ext>
          </c:extLst>
        </c:ser>
        <c:ser>
          <c:idx val="2"/>
          <c:order val="2"/>
          <c:tx>
            <c:v>Unüberbaut</c:v>
          </c:tx>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8-CA42-4935-8047-32B7F6EAEB3B}"/>
                </c:ext>
              </c:extLst>
            </c:dLbl>
            <c:dLbl>
              <c:idx val="2"/>
              <c:delete val="1"/>
              <c:extLst>
                <c:ext xmlns:c15="http://schemas.microsoft.com/office/drawing/2012/chart" uri="{CE6537A1-D6FC-4f65-9D91-7224C49458BB}"/>
                <c:ext xmlns:c16="http://schemas.microsoft.com/office/drawing/2014/chart" uri="{C3380CC4-5D6E-409C-BE32-E72D297353CC}">
                  <c16:uniqueId val="{00000009-CA42-4935-8047-32B7F6EAEB3B}"/>
                </c:ext>
              </c:extLst>
            </c:dLbl>
            <c:dLbl>
              <c:idx val="6"/>
              <c:delete val="1"/>
              <c:extLst>
                <c:ext xmlns:c15="http://schemas.microsoft.com/office/drawing/2012/chart" uri="{CE6537A1-D6FC-4f65-9D91-7224C49458BB}"/>
                <c:ext xmlns:c16="http://schemas.microsoft.com/office/drawing/2014/chart" uri="{C3380CC4-5D6E-409C-BE32-E72D297353CC}">
                  <c16:uniqueId val="{0000000A-CA42-4935-8047-32B7F6EAEB3B}"/>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Anal_unüb_Gemtypen_BFS9!$J$2:$J$10</c:f>
              <c:numCache>
                <c:formatCode>General</c:formatCode>
                <c:ptCount val="9"/>
                <c:pt idx="0" formatCode="0%">
                  <c:v>6.7578337417560516E-2</c:v>
                </c:pt>
                <c:pt idx="1">
                  <c:v>0</c:v>
                </c:pt>
                <c:pt idx="2">
                  <c:v>0</c:v>
                </c:pt>
                <c:pt idx="3" formatCode="0%">
                  <c:v>8.9358115824807585E-2</c:v>
                </c:pt>
                <c:pt idx="4" formatCode="0%">
                  <c:v>9.5220893184019037E-2</c:v>
                </c:pt>
                <c:pt idx="5" formatCode="0%">
                  <c:v>7.6593735772841703E-2</c:v>
                </c:pt>
                <c:pt idx="6">
                  <c:v>0</c:v>
                </c:pt>
                <c:pt idx="7" formatCode="0%">
                  <c:v>0.10011850350067224</c:v>
                </c:pt>
                <c:pt idx="8" formatCode="0%">
                  <c:v>4.4024241912896597E-2</c:v>
                </c:pt>
              </c:numCache>
            </c:numRef>
          </c:val>
          <c:extLst>
            <c:ext xmlns:c16="http://schemas.microsoft.com/office/drawing/2014/chart" uri="{C3380CC4-5D6E-409C-BE32-E72D297353CC}">
              <c16:uniqueId val="{0000000B-CA42-4935-8047-32B7F6EAEB3B}"/>
            </c:ext>
          </c:extLst>
        </c:ser>
        <c:ser>
          <c:idx val="3"/>
          <c:order val="3"/>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extLst>
            <c:ext xmlns:c16="http://schemas.microsoft.com/office/drawing/2014/chart" uri="{C3380CC4-5D6E-409C-BE32-E72D297353CC}">
              <c16:uniqueId val="{0000000C-CA42-4935-8047-32B7F6EAEB3B}"/>
            </c:ext>
          </c:extLst>
        </c:ser>
        <c:dLbls>
          <c:showLegendKey val="0"/>
          <c:showVal val="0"/>
          <c:showCatName val="0"/>
          <c:showSerName val="0"/>
          <c:showPercent val="0"/>
          <c:showBubbleSize val="0"/>
        </c:dLbls>
        <c:gapWidth val="50"/>
        <c:overlap val="100"/>
        <c:axId val="500804552"/>
        <c:axId val="500805336"/>
      </c:barChart>
      <c:catAx>
        <c:axId val="500804552"/>
        <c:scaling>
          <c:orientation val="maxMin"/>
        </c:scaling>
        <c:delete val="0"/>
        <c:axPos val="l"/>
        <c:numFmt formatCode="General" sourceLinked="1"/>
        <c:majorTickMark val="out"/>
        <c:minorTickMark val="none"/>
        <c:tickLblPos val="nextTo"/>
        <c:crossAx val="500805336"/>
        <c:crosses val="autoZero"/>
        <c:auto val="1"/>
        <c:lblAlgn val="ctr"/>
        <c:lblOffset val="100"/>
        <c:noMultiLvlLbl val="0"/>
      </c:catAx>
      <c:valAx>
        <c:axId val="500805336"/>
        <c:scaling>
          <c:orientation val="minMax"/>
        </c:scaling>
        <c:delete val="0"/>
        <c:axPos val="t"/>
        <c:majorGridlines/>
        <c:numFmt formatCode="0%" sourceLinked="1"/>
        <c:majorTickMark val="out"/>
        <c:minorTickMark val="none"/>
        <c:tickLblPos val="high"/>
        <c:crossAx val="50080455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Überbaute / unüberbaute Bauzonen nach Gemeindetypen ARE (in Hektaren)</a:t>
            </a:r>
          </a:p>
        </c:rich>
      </c:tx>
      <c:overlay val="0"/>
    </c:title>
    <c:autoTitleDeleted val="0"/>
    <c:plotArea>
      <c:layout/>
      <c:barChart>
        <c:barDir val="bar"/>
        <c:grouping val="stacked"/>
        <c:varyColors val="0"/>
        <c:ser>
          <c:idx val="0"/>
          <c:order val="0"/>
          <c:tx>
            <c:v>Überbaut</c:v>
          </c:tx>
          <c:invertIfNegative val="0"/>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Anal_unüb_Gemtypen_ARE9!$E$2:$E$10</c:f>
              <c:numCache>
                <c:formatCode>#,##0</c:formatCode>
                <c:ptCount val="9"/>
                <c:pt idx="0" formatCode="General">
                  <c:v>0</c:v>
                </c:pt>
                <c:pt idx="1">
                  <c:v>2185.5092782800275</c:v>
                </c:pt>
                <c:pt idx="2">
                  <c:v>3265.9050527128638</c:v>
                </c:pt>
                <c:pt idx="3" formatCode="General">
                  <c:v>0</c:v>
                </c:pt>
                <c:pt idx="4" formatCode="General">
                  <c:v>0</c:v>
                </c:pt>
                <c:pt idx="5" formatCode="General">
                  <c:v>0</c:v>
                </c:pt>
                <c:pt idx="6">
                  <c:v>563.80697093340996</c:v>
                </c:pt>
                <c:pt idx="7">
                  <c:v>162.34750758923531</c:v>
                </c:pt>
                <c:pt idx="8" formatCode="General">
                  <c:v>0</c:v>
                </c:pt>
              </c:numCache>
            </c:numRef>
          </c:val>
          <c:extLst>
            <c:ext xmlns:c16="http://schemas.microsoft.com/office/drawing/2014/chart" uri="{C3380CC4-5D6E-409C-BE32-E72D297353CC}">
              <c16:uniqueId val="{00000000-D0D2-4CAD-94C0-E713AF8374AB}"/>
            </c:ext>
          </c:extLst>
        </c:ser>
        <c:ser>
          <c:idx val="1"/>
          <c:order val="1"/>
          <c:tx>
            <c:v>Unschärfe</c:v>
          </c:tx>
          <c:invertIfNegative val="0"/>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Anal_unüb_Gemtypen_ARE9!$F$2:$F$10</c:f>
              <c:numCache>
                <c:formatCode>#,##0</c:formatCode>
                <c:ptCount val="9"/>
                <c:pt idx="0" formatCode="General">
                  <c:v>0</c:v>
                </c:pt>
                <c:pt idx="1">
                  <c:v>113.11724873880698</c:v>
                </c:pt>
                <c:pt idx="2">
                  <c:v>202.43793022409204</c:v>
                </c:pt>
                <c:pt idx="3" formatCode="General">
                  <c:v>0</c:v>
                </c:pt>
                <c:pt idx="4" formatCode="General">
                  <c:v>0</c:v>
                </c:pt>
                <c:pt idx="5" formatCode="General">
                  <c:v>0</c:v>
                </c:pt>
                <c:pt idx="6">
                  <c:v>46.471024174059394</c:v>
                </c:pt>
                <c:pt idx="7">
                  <c:v>14.468547594959201</c:v>
                </c:pt>
                <c:pt idx="8" formatCode="General">
                  <c:v>0</c:v>
                </c:pt>
              </c:numCache>
            </c:numRef>
          </c:val>
          <c:extLst>
            <c:ext xmlns:c16="http://schemas.microsoft.com/office/drawing/2014/chart" uri="{C3380CC4-5D6E-409C-BE32-E72D297353CC}">
              <c16:uniqueId val="{00000001-D0D2-4CAD-94C0-E713AF8374AB}"/>
            </c:ext>
          </c:extLst>
        </c:ser>
        <c:ser>
          <c:idx val="2"/>
          <c:order val="2"/>
          <c:tx>
            <c:v>Unüberbaut</c:v>
          </c:tx>
          <c:invertIfNegative val="0"/>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Anal_unüb_Gemtypen_ARE9!$G$2:$G$10</c:f>
              <c:numCache>
                <c:formatCode>#,##0</c:formatCode>
                <c:ptCount val="9"/>
                <c:pt idx="0" formatCode="General">
                  <c:v>0</c:v>
                </c:pt>
                <c:pt idx="1">
                  <c:v>162.39459059738502</c:v>
                </c:pt>
                <c:pt idx="2">
                  <c:v>294.821596325244</c:v>
                </c:pt>
                <c:pt idx="3" formatCode="General">
                  <c:v>0</c:v>
                </c:pt>
                <c:pt idx="4" formatCode="General">
                  <c:v>0</c:v>
                </c:pt>
                <c:pt idx="5" formatCode="General">
                  <c:v>0</c:v>
                </c:pt>
                <c:pt idx="6">
                  <c:v>62.292937217826605</c:v>
                </c:pt>
                <c:pt idx="7">
                  <c:v>19.8371354462565</c:v>
                </c:pt>
                <c:pt idx="8" formatCode="General">
                  <c:v>0</c:v>
                </c:pt>
              </c:numCache>
            </c:numRef>
          </c:val>
          <c:extLst>
            <c:ext xmlns:c16="http://schemas.microsoft.com/office/drawing/2014/chart" uri="{C3380CC4-5D6E-409C-BE32-E72D297353CC}">
              <c16:uniqueId val="{00000002-D0D2-4CAD-94C0-E713AF8374AB}"/>
            </c:ext>
          </c:extLst>
        </c:ser>
        <c:dLbls>
          <c:showLegendKey val="0"/>
          <c:showVal val="0"/>
          <c:showCatName val="0"/>
          <c:showSerName val="0"/>
          <c:showPercent val="0"/>
          <c:showBubbleSize val="0"/>
        </c:dLbls>
        <c:gapWidth val="50"/>
        <c:overlap val="100"/>
        <c:axId val="500805728"/>
        <c:axId val="500804160"/>
      </c:barChart>
      <c:catAx>
        <c:axId val="500805728"/>
        <c:scaling>
          <c:orientation val="maxMin"/>
        </c:scaling>
        <c:delete val="0"/>
        <c:axPos val="l"/>
        <c:numFmt formatCode="General" sourceLinked="1"/>
        <c:majorTickMark val="out"/>
        <c:minorTickMark val="none"/>
        <c:tickLblPos val="nextTo"/>
        <c:crossAx val="500804160"/>
        <c:crosses val="autoZero"/>
        <c:auto val="1"/>
        <c:lblAlgn val="ctr"/>
        <c:lblOffset val="100"/>
        <c:noMultiLvlLbl val="0"/>
      </c:catAx>
      <c:valAx>
        <c:axId val="500804160"/>
        <c:scaling>
          <c:orientation val="minMax"/>
        </c:scaling>
        <c:delete val="0"/>
        <c:axPos val="t"/>
        <c:majorGridlines/>
        <c:numFmt formatCode="General" sourceLinked="1"/>
        <c:majorTickMark val="out"/>
        <c:minorTickMark val="none"/>
        <c:tickLblPos val="high"/>
        <c:crossAx val="500805728"/>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Überbaute / unüberbaute Bauzonen nach Gemeindetypen ARE (in Prozenten)</a:t>
            </a:r>
          </a:p>
        </c:rich>
      </c:tx>
      <c:overlay val="0"/>
    </c:title>
    <c:autoTitleDeleted val="0"/>
    <c:plotArea>
      <c:layout/>
      <c:barChart>
        <c:barDir val="bar"/>
        <c:grouping val="percentStacked"/>
        <c:varyColors val="0"/>
        <c:ser>
          <c:idx val="0"/>
          <c:order val="0"/>
          <c:tx>
            <c:v>Überbaut</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AE74-4B99-8998-910D1C49295E}"/>
                </c:ext>
              </c:extLst>
            </c:dLbl>
            <c:dLbl>
              <c:idx val="3"/>
              <c:delete val="1"/>
              <c:extLst>
                <c:ext xmlns:c15="http://schemas.microsoft.com/office/drawing/2012/chart" uri="{CE6537A1-D6FC-4f65-9D91-7224C49458BB}"/>
                <c:ext xmlns:c16="http://schemas.microsoft.com/office/drawing/2014/chart" uri="{C3380CC4-5D6E-409C-BE32-E72D297353CC}">
                  <c16:uniqueId val="{00000001-AE74-4B99-8998-910D1C49295E}"/>
                </c:ext>
              </c:extLst>
            </c:dLbl>
            <c:dLbl>
              <c:idx val="4"/>
              <c:delete val="1"/>
              <c:extLst>
                <c:ext xmlns:c15="http://schemas.microsoft.com/office/drawing/2012/chart" uri="{CE6537A1-D6FC-4f65-9D91-7224C49458BB}"/>
                <c:ext xmlns:c16="http://schemas.microsoft.com/office/drawing/2014/chart" uri="{C3380CC4-5D6E-409C-BE32-E72D297353CC}">
                  <c16:uniqueId val="{00000002-AE74-4B99-8998-910D1C49295E}"/>
                </c:ext>
              </c:extLst>
            </c:dLbl>
            <c:dLbl>
              <c:idx val="5"/>
              <c:delete val="1"/>
              <c:extLst>
                <c:ext xmlns:c15="http://schemas.microsoft.com/office/drawing/2012/chart" uri="{CE6537A1-D6FC-4f65-9D91-7224C49458BB}"/>
                <c:ext xmlns:c16="http://schemas.microsoft.com/office/drawing/2014/chart" uri="{C3380CC4-5D6E-409C-BE32-E72D297353CC}">
                  <c16:uniqueId val="{00000003-AE74-4B99-8998-910D1C49295E}"/>
                </c:ext>
              </c:extLst>
            </c:dLbl>
            <c:dLbl>
              <c:idx val="8"/>
              <c:delete val="1"/>
              <c:extLst>
                <c:ext xmlns:c15="http://schemas.microsoft.com/office/drawing/2012/chart" uri="{CE6537A1-D6FC-4f65-9D91-7224C49458BB}"/>
                <c:ext xmlns:c16="http://schemas.microsoft.com/office/drawing/2014/chart" uri="{C3380CC4-5D6E-409C-BE32-E72D297353CC}">
                  <c16:uniqueId val="{00000004-AE74-4B99-8998-910D1C49295E}"/>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Anal_unüb_Gemtypen_ARE9!$H$2:$H$10</c:f>
              <c:numCache>
                <c:formatCode>0%</c:formatCode>
                <c:ptCount val="9"/>
                <c:pt idx="0" formatCode="General">
                  <c:v>0</c:v>
                </c:pt>
                <c:pt idx="1">
                  <c:v>0.88804978658490463</c:v>
                </c:pt>
                <c:pt idx="2">
                  <c:v>0.86786133955192879</c:v>
                </c:pt>
                <c:pt idx="3" formatCode="General">
                  <c:v>0</c:v>
                </c:pt>
                <c:pt idx="4" formatCode="General">
                  <c:v>0</c:v>
                </c:pt>
                <c:pt idx="5" formatCode="General">
                  <c:v>0</c:v>
                </c:pt>
                <c:pt idx="6">
                  <c:v>0.83828625924130606</c:v>
                </c:pt>
                <c:pt idx="7">
                  <c:v>0.82555236998070047</c:v>
                </c:pt>
                <c:pt idx="8" formatCode="General">
                  <c:v>0</c:v>
                </c:pt>
              </c:numCache>
            </c:numRef>
          </c:val>
          <c:extLst>
            <c:ext xmlns:c16="http://schemas.microsoft.com/office/drawing/2014/chart" uri="{C3380CC4-5D6E-409C-BE32-E72D297353CC}">
              <c16:uniqueId val="{00000005-AE74-4B99-8998-910D1C49295E}"/>
            </c:ext>
          </c:extLst>
        </c:ser>
        <c:ser>
          <c:idx val="1"/>
          <c:order val="1"/>
          <c:tx>
            <c:v>Unschärfe</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6-AE74-4B99-8998-910D1C49295E}"/>
                </c:ext>
              </c:extLst>
            </c:dLbl>
            <c:dLbl>
              <c:idx val="3"/>
              <c:delete val="1"/>
              <c:extLst>
                <c:ext xmlns:c15="http://schemas.microsoft.com/office/drawing/2012/chart" uri="{CE6537A1-D6FC-4f65-9D91-7224C49458BB}"/>
                <c:ext xmlns:c16="http://schemas.microsoft.com/office/drawing/2014/chart" uri="{C3380CC4-5D6E-409C-BE32-E72D297353CC}">
                  <c16:uniqueId val="{00000007-AE74-4B99-8998-910D1C49295E}"/>
                </c:ext>
              </c:extLst>
            </c:dLbl>
            <c:dLbl>
              <c:idx val="4"/>
              <c:delete val="1"/>
              <c:extLst>
                <c:ext xmlns:c15="http://schemas.microsoft.com/office/drawing/2012/chart" uri="{CE6537A1-D6FC-4f65-9D91-7224C49458BB}"/>
                <c:ext xmlns:c16="http://schemas.microsoft.com/office/drawing/2014/chart" uri="{C3380CC4-5D6E-409C-BE32-E72D297353CC}">
                  <c16:uniqueId val="{00000008-AE74-4B99-8998-910D1C49295E}"/>
                </c:ext>
              </c:extLst>
            </c:dLbl>
            <c:dLbl>
              <c:idx val="5"/>
              <c:delete val="1"/>
              <c:extLst>
                <c:ext xmlns:c15="http://schemas.microsoft.com/office/drawing/2012/chart" uri="{CE6537A1-D6FC-4f65-9D91-7224C49458BB}"/>
                <c:ext xmlns:c16="http://schemas.microsoft.com/office/drawing/2014/chart" uri="{C3380CC4-5D6E-409C-BE32-E72D297353CC}">
                  <c16:uniqueId val="{00000009-AE74-4B99-8998-910D1C49295E}"/>
                </c:ext>
              </c:extLst>
            </c:dLbl>
            <c:dLbl>
              <c:idx val="8"/>
              <c:delete val="1"/>
              <c:extLst>
                <c:ext xmlns:c15="http://schemas.microsoft.com/office/drawing/2012/chart" uri="{CE6537A1-D6FC-4f65-9D91-7224C49458BB}"/>
                <c:ext xmlns:c16="http://schemas.microsoft.com/office/drawing/2014/chart" uri="{C3380CC4-5D6E-409C-BE32-E72D297353CC}">
                  <c16:uniqueId val="{0000000A-AE74-4B99-8998-910D1C49295E}"/>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Anal_unüb_Gemtypen_ARE9!$I$2:$I$10</c:f>
              <c:numCache>
                <c:formatCode>0%</c:formatCode>
                <c:ptCount val="9"/>
                <c:pt idx="0" formatCode="General">
                  <c:v>0</c:v>
                </c:pt>
                <c:pt idx="1">
                  <c:v>4.5963542502379648E-2</c:v>
                </c:pt>
                <c:pt idx="2">
                  <c:v>5.3794599189116964E-2</c:v>
                </c:pt>
                <c:pt idx="3" formatCode="General">
                  <c:v>0</c:v>
                </c:pt>
                <c:pt idx="4" formatCode="General">
                  <c:v>0</c:v>
                </c:pt>
                <c:pt idx="5" formatCode="General">
                  <c:v>0</c:v>
                </c:pt>
                <c:pt idx="6">
                  <c:v>6.9094606889111287E-2</c:v>
                </c:pt>
                <c:pt idx="7">
                  <c:v>7.3573927524768074E-2</c:v>
                </c:pt>
                <c:pt idx="8" formatCode="General">
                  <c:v>0</c:v>
                </c:pt>
              </c:numCache>
            </c:numRef>
          </c:val>
          <c:extLst>
            <c:ext xmlns:c16="http://schemas.microsoft.com/office/drawing/2014/chart" uri="{C3380CC4-5D6E-409C-BE32-E72D297353CC}">
              <c16:uniqueId val="{0000000B-AE74-4B99-8998-910D1C49295E}"/>
            </c:ext>
          </c:extLst>
        </c:ser>
        <c:ser>
          <c:idx val="2"/>
          <c:order val="2"/>
          <c:tx>
            <c:v>Unüberbaut</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C-AE74-4B99-8998-910D1C49295E}"/>
                </c:ext>
              </c:extLst>
            </c:dLbl>
            <c:dLbl>
              <c:idx val="3"/>
              <c:delete val="1"/>
              <c:extLst>
                <c:ext xmlns:c15="http://schemas.microsoft.com/office/drawing/2012/chart" uri="{CE6537A1-D6FC-4f65-9D91-7224C49458BB}"/>
                <c:ext xmlns:c16="http://schemas.microsoft.com/office/drawing/2014/chart" uri="{C3380CC4-5D6E-409C-BE32-E72D297353CC}">
                  <c16:uniqueId val="{0000000D-AE74-4B99-8998-910D1C49295E}"/>
                </c:ext>
              </c:extLst>
            </c:dLbl>
            <c:dLbl>
              <c:idx val="4"/>
              <c:delete val="1"/>
              <c:extLst>
                <c:ext xmlns:c15="http://schemas.microsoft.com/office/drawing/2012/chart" uri="{CE6537A1-D6FC-4f65-9D91-7224C49458BB}"/>
                <c:ext xmlns:c16="http://schemas.microsoft.com/office/drawing/2014/chart" uri="{C3380CC4-5D6E-409C-BE32-E72D297353CC}">
                  <c16:uniqueId val="{0000000E-AE74-4B99-8998-910D1C49295E}"/>
                </c:ext>
              </c:extLst>
            </c:dLbl>
            <c:dLbl>
              <c:idx val="5"/>
              <c:delete val="1"/>
              <c:extLst>
                <c:ext xmlns:c15="http://schemas.microsoft.com/office/drawing/2012/chart" uri="{CE6537A1-D6FC-4f65-9D91-7224C49458BB}"/>
                <c:ext xmlns:c16="http://schemas.microsoft.com/office/drawing/2014/chart" uri="{C3380CC4-5D6E-409C-BE32-E72D297353CC}">
                  <c16:uniqueId val="{0000000F-AE74-4B99-8998-910D1C49295E}"/>
                </c:ext>
              </c:extLst>
            </c:dLbl>
            <c:dLbl>
              <c:idx val="8"/>
              <c:delete val="1"/>
              <c:extLst>
                <c:ext xmlns:c15="http://schemas.microsoft.com/office/drawing/2012/chart" uri="{CE6537A1-D6FC-4f65-9D91-7224C49458BB}"/>
                <c:ext xmlns:c16="http://schemas.microsoft.com/office/drawing/2014/chart" uri="{C3380CC4-5D6E-409C-BE32-E72D297353CC}">
                  <c16:uniqueId val="{00000010-AE74-4B99-8998-910D1C49295E}"/>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Anal_unüb_Gemtypen_ARE9!$J$2:$J$10</c:f>
              <c:numCache>
                <c:formatCode>0%</c:formatCode>
                <c:ptCount val="9"/>
                <c:pt idx="0" formatCode="General">
                  <c:v>0</c:v>
                </c:pt>
                <c:pt idx="1">
                  <c:v>6.5986670912715595E-2</c:v>
                </c:pt>
                <c:pt idx="2">
                  <c:v>7.8344061258954087E-2</c:v>
                </c:pt>
                <c:pt idx="3" formatCode="General">
                  <c:v>0</c:v>
                </c:pt>
                <c:pt idx="4" formatCode="General">
                  <c:v>0</c:v>
                </c:pt>
                <c:pt idx="5" formatCode="General">
                  <c:v>0</c:v>
                </c:pt>
                <c:pt idx="6">
                  <c:v>9.2619133869582648E-2</c:v>
                </c:pt>
                <c:pt idx="7">
                  <c:v>0.10087370249453148</c:v>
                </c:pt>
                <c:pt idx="8" formatCode="General">
                  <c:v>0</c:v>
                </c:pt>
              </c:numCache>
            </c:numRef>
          </c:val>
          <c:extLst>
            <c:ext xmlns:c16="http://schemas.microsoft.com/office/drawing/2014/chart" uri="{C3380CC4-5D6E-409C-BE32-E72D297353CC}">
              <c16:uniqueId val="{00000011-AE74-4B99-8998-910D1C49295E}"/>
            </c:ext>
          </c:extLst>
        </c:ser>
        <c:dLbls>
          <c:showLegendKey val="0"/>
          <c:showVal val="0"/>
          <c:showCatName val="0"/>
          <c:showSerName val="0"/>
          <c:showPercent val="0"/>
          <c:showBubbleSize val="0"/>
        </c:dLbls>
        <c:gapWidth val="50"/>
        <c:overlap val="100"/>
        <c:axId val="439064152"/>
        <c:axId val="439064544"/>
      </c:barChart>
      <c:catAx>
        <c:axId val="439064152"/>
        <c:scaling>
          <c:orientation val="maxMin"/>
        </c:scaling>
        <c:delete val="0"/>
        <c:axPos val="l"/>
        <c:numFmt formatCode="General" sourceLinked="1"/>
        <c:majorTickMark val="out"/>
        <c:minorTickMark val="none"/>
        <c:tickLblPos val="nextTo"/>
        <c:crossAx val="439064544"/>
        <c:crosses val="autoZero"/>
        <c:auto val="1"/>
        <c:lblAlgn val="ctr"/>
        <c:lblOffset val="100"/>
        <c:noMultiLvlLbl val="0"/>
      </c:catAx>
      <c:valAx>
        <c:axId val="439064544"/>
        <c:scaling>
          <c:orientation val="minMax"/>
        </c:scaling>
        <c:delete val="0"/>
        <c:axPos val="t"/>
        <c:majorGridlines/>
        <c:numFmt formatCode="0%" sourceLinked="1"/>
        <c:majorTickMark val="out"/>
        <c:minorTickMark val="none"/>
        <c:tickLblPos val="high"/>
        <c:crossAx val="43906415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Erschliessung der Bauzonen mit dem öffentlichen Verkehr nach Hauptnutzungen (in Hektaren)</a:t>
            </a:r>
          </a:p>
        </c:rich>
      </c:tx>
      <c:overlay val="0"/>
    </c:title>
    <c:autoTitleDeleted val="0"/>
    <c:plotArea>
      <c:layout/>
      <c:barChart>
        <c:barDir val="bar"/>
        <c:grouping val="stacked"/>
        <c:varyColors val="0"/>
        <c:ser>
          <c:idx val="0"/>
          <c:order val="0"/>
          <c:tx>
            <c:v>Sehr gute Erschliessung (A)</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Analyse_Erschliessung_oeV!$C$2:$C$10</c:f>
              <c:numCache>
                <c:formatCode>#,##0</c:formatCode>
                <c:ptCount val="9"/>
                <c:pt idx="0">
                  <c:v>282.654267328343</c:v>
                </c:pt>
                <c:pt idx="1">
                  <c:v>73.283697464277196</c:v>
                </c:pt>
                <c:pt idx="2">
                  <c:v>10.0752816517446</c:v>
                </c:pt>
                <c:pt idx="3">
                  <c:v>57.094658278970307</c:v>
                </c:pt>
                <c:pt idx="4">
                  <c:v>72.206077281251098</c:v>
                </c:pt>
                <c:pt idx="5">
                  <c:v>0.55120520654915695</c:v>
                </c:pt>
                <c:pt idx="6">
                  <c:v>3.2212942846498298</c:v>
                </c:pt>
                <c:pt idx="7" formatCode="General">
                  <c:v>0</c:v>
                </c:pt>
                <c:pt idx="8">
                  <c:v>0</c:v>
                </c:pt>
              </c:numCache>
            </c:numRef>
          </c:val>
          <c:extLst>
            <c:ext xmlns:c16="http://schemas.microsoft.com/office/drawing/2014/chart" uri="{C3380CC4-5D6E-409C-BE32-E72D297353CC}">
              <c16:uniqueId val="{00000000-22A8-48BA-9AFA-EE2C3EA57A1A}"/>
            </c:ext>
          </c:extLst>
        </c:ser>
        <c:ser>
          <c:idx val="1"/>
          <c:order val="1"/>
          <c:tx>
            <c:v>Gute Erschliessung (B) </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Analyse_Erschliessung_oeV!$D$2:$D$10</c:f>
              <c:numCache>
                <c:formatCode>#,##0</c:formatCode>
                <c:ptCount val="9"/>
                <c:pt idx="0">
                  <c:v>936.94107878389696</c:v>
                </c:pt>
                <c:pt idx="1">
                  <c:v>219.53547094356702</c:v>
                </c:pt>
                <c:pt idx="2">
                  <c:v>16.121671055997901</c:v>
                </c:pt>
                <c:pt idx="3">
                  <c:v>71.989581555703197</c:v>
                </c:pt>
                <c:pt idx="4">
                  <c:v>244.39881604016</c:v>
                </c:pt>
                <c:pt idx="5">
                  <c:v>0.57997466270013698</c:v>
                </c:pt>
                <c:pt idx="6">
                  <c:v>0.15129387262424501</c:v>
                </c:pt>
                <c:pt idx="7" formatCode="General">
                  <c:v>0</c:v>
                </c:pt>
                <c:pt idx="8">
                  <c:v>1.7359853054512802</c:v>
                </c:pt>
              </c:numCache>
            </c:numRef>
          </c:val>
          <c:extLst>
            <c:ext xmlns:c16="http://schemas.microsoft.com/office/drawing/2014/chart" uri="{C3380CC4-5D6E-409C-BE32-E72D297353CC}">
              <c16:uniqueId val="{00000001-22A8-48BA-9AFA-EE2C3EA57A1A}"/>
            </c:ext>
          </c:extLst>
        </c:ser>
        <c:ser>
          <c:idx val="2"/>
          <c:order val="2"/>
          <c:tx>
            <c:v>Mittelmässige Erschliessung (C)</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Analyse_Erschliessung_oeV!$E$2:$E$10</c:f>
              <c:numCache>
                <c:formatCode>#,##0</c:formatCode>
                <c:ptCount val="9"/>
                <c:pt idx="0">
                  <c:v>1081.2312355214599</c:v>
                </c:pt>
                <c:pt idx="1">
                  <c:v>376.58249310667799</c:v>
                </c:pt>
                <c:pt idx="2">
                  <c:v>26.949444700556302</c:v>
                </c:pt>
                <c:pt idx="3">
                  <c:v>104.088255545585</c:v>
                </c:pt>
                <c:pt idx="4">
                  <c:v>286.269380016372</c:v>
                </c:pt>
                <c:pt idx="5">
                  <c:v>0.38260191545014799</c:v>
                </c:pt>
                <c:pt idx="6">
                  <c:v>1.84898687659693</c:v>
                </c:pt>
                <c:pt idx="7" formatCode="General">
                  <c:v>0</c:v>
                </c:pt>
                <c:pt idx="8">
                  <c:v>21.190005122906499</c:v>
                </c:pt>
              </c:numCache>
            </c:numRef>
          </c:val>
          <c:extLst>
            <c:ext xmlns:c16="http://schemas.microsoft.com/office/drawing/2014/chart" uri="{C3380CC4-5D6E-409C-BE32-E72D297353CC}">
              <c16:uniqueId val="{00000002-22A8-48BA-9AFA-EE2C3EA57A1A}"/>
            </c:ext>
          </c:extLst>
        </c:ser>
        <c:ser>
          <c:idx val="3"/>
          <c:order val="3"/>
          <c:tx>
            <c:v>Geringe Erschliessung (D)</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Analyse_Erschliessung_oeV!$F$2:$F$10</c:f>
              <c:numCache>
                <c:formatCode>#,##0</c:formatCode>
                <c:ptCount val="9"/>
                <c:pt idx="0">
                  <c:v>1296.5327273827299</c:v>
                </c:pt>
                <c:pt idx="1">
                  <c:v>373.867676915456</c:v>
                </c:pt>
                <c:pt idx="2">
                  <c:v>35.0238332471218</c:v>
                </c:pt>
                <c:pt idx="3">
                  <c:v>251.46243792095501</c:v>
                </c:pt>
                <c:pt idx="4">
                  <c:v>296.04353924480603</c:v>
                </c:pt>
                <c:pt idx="5">
                  <c:v>2.0956222418027699</c:v>
                </c:pt>
                <c:pt idx="6">
                  <c:v>3.7805124517992401</c:v>
                </c:pt>
                <c:pt idx="7" formatCode="General">
                  <c:v>0</c:v>
                </c:pt>
                <c:pt idx="8">
                  <c:v>16.432307111716099</c:v>
                </c:pt>
              </c:numCache>
            </c:numRef>
          </c:val>
          <c:extLst>
            <c:ext xmlns:c16="http://schemas.microsoft.com/office/drawing/2014/chart" uri="{C3380CC4-5D6E-409C-BE32-E72D297353CC}">
              <c16:uniqueId val="{00000003-22A8-48BA-9AFA-EE2C3EA57A1A}"/>
            </c:ext>
          </c:extLst>
        </c:ser>
        <c:ser>
          <c:idx val="4"/>
          <c:order val="4"/>
          <c:tx>
            <c:v>Marginale oder keine Erschliessung (-)</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Analyse_Erschliessung_oeV!$G$2:$G$10</c:f>
              <c:numCache>
                <c:formatCode>#,##0</c:formatCode>
                <c:ptCount val="9"/>
                <c:pt idx="0">
                  <c:v>534.00739951756702</c:v>
                </c:pt>
                <c:pt idx="1">
                  <c:v>160.75947951002101</c:v>
                </c:pt>
                <c:pt idx="2">
                  <c:v>13.690084144899499</c:v>
                </c:pt>
                <c:pt idx="3">
                  <c:v>44.524904997505899</c:v>
                </c:pt>
                <c:pt idx="4">
                  <c:v>133.91900829049101</c:v>
                </c:pt>
                <c:pt idx="5">
                  <c:v>0.30977618564881698</c:v>
                </c:pt>
                <c:pt idx="6">
                  <c:v>22.852195691482699</c:v>
                </c:pt>
                <c:pt idx="7" formatCode="General">
                  <c:v>0</c:v>
                </c:pt>
                <c:pt idx="8">
                  <c:v>19.025541869190299</c:v>
                </c:pt>
              </c:numCache>
            </c:numRef>
          </c:val>
          <c:extLst>
            <c:ext xmlns:c16="http://schemas.microsoft.com/office/drawing/2014/chart" uri="{C3380CC4-5D6E-409C-BE32-E72D297353CC}">
              <c16:uniqueId val="{00000004-22A8-48BA-9AFA-EE2C3EA57A1A}"/>
            </c:ext>
          </c:extLst>
        </c:ser>
        <c:dLbls>
          <c:showLegendKey val="0"/>
          <c:showVal val="0"/>
          <c:showCatName val="0"/>
          <c:showSerName val="0"/>
          <c:showPercent val="0"/>
          <c:showBubbleSize val="0"/>
        </c:dLbls>
        <c:gapWidth val="50"/>
        <c:overlap val="100"/>
        <c:axId val="439071992"/>
        <c:axId val="439067680"/>
      </c:barChart>
      <c:catAx>
        <c:axId val="439071992"/>
        <c:scaling>
          <c:orientation val="maxMin"/>
        </c:scaling>
        <c:delete val="0"/>
        <c:axPos val="l"/>
        <c:numFmt formatCode="General" sourceLinked="1"/>
        <c:majorTickMark val="out"/>
        <c:minorTickMark val="none"/>
        <c:tickLblPos val="nextTo"/>
        <c:crossAx val="439067680"/>
        <c:crosses val="autoZero"/>
        <c:auto val="1"/>
        <c:lblAlgn val="ctr"/>
        <c:lblOffset val="100"/>
        <c:noMultiLvlLbl val="0"/>
      </c:catAx>
      <c:valAx>
        <c:axId val="439067680"/>
        <c:scaling>
          <c:orientation val="minMax"/>
        </c:scaling>
        <c:delete val="0"/>
        <c:axPos val="t"/>
        <c:majorGridlines/>
        <c:numFmt formatCode="#,##0" sourceLinked="1"/>
        <c:majorTickMark val="out"/>
        <c:minorTickMark val="none"/>
        <c:tickLblPos val="high"/>
        <c:crossAx val="43907199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Erschliessung der Bauzonen mit dem öffentlichen Verkehr nach Hauptnutzungen (in Prozenten)</a:t>
            </a:r>
          </a:p>
        </c:rich>
      </c:tx>
      <c:overlay val="0"/>
    </c:title>
    <c:autoTitleDeleted val="0"/>
    <c:plotArea>
      <c:layout/>
      <c:barChart>
        <c:barDir val="bar"/>
        <c:grouping val="percentStacked"/>
        <c:varyColors val="0"/>
        <c:ser>
          <c:idx val="0"/>
          <c:order val="0"/>
          <c:tx>
            <c:v>Sehr gute Erschliessung (A)</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0-D908-4875-87C7-7442734CE37D}"/>
                </c:ext>
              </c:extLst>
            </c:dLbl>
            <c:dLbl>
              <c:idx val="8"/>
              <c:delete val="1"/>
              <c:extLst>
                <c:ext xmlns:c15="http://schemas.microsoft.com/office/drawing/2012/chart" uri="{CE6537A1-D6FC-4f65-9D91-7224C49458BB}"/>
                <c:ext xmlns:c16="http://schemas.microsoft.com/office/drawing/2014/chart" uri="{C3380CC4-5D6E-409C-BE32-E72D297353CC}">
                  <c16:uniqueId val="{00000001-D908-4875-87C7-7442734CE37D}"/>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Analyse_Erschliessung_oeV!$H$2:$H$10</c:f>
              <c:numCache>
                <c:formatCode>0%</c:formatCode>
                <c:ptCount val="9"/>
                <c:pt idx="0">
                  <c:v>6.8416649324417406E-2</c:v>
                </c:pt>
                <c:pt idx="1">
                  <c:v>6.0865401535537968E-2</c:v>
                </c:pt>
                <c:pt idx="2">
                  <c:v>9.8912728391773425E-2</c:v>
                </c:pt>
                <c:pt idx="3">
                  <c:v>0.10789680952079252</c:v>
                </c:pt>
                <c:pt idx="4">
                  <c:v>6.9910440664008935E-2</c:v>
                </c:pt>
                <c:pt idx="5">
                  <c:v>0.14064298570405107</c:v>
                </c:pt>
                <c:pt idx="6">
                  <c:v>0.10112593859780401</c:v>
                </c:pt>
                <c:pt idx="7" formatCode="General">
                  <c:v>0</c:v>
                </c:pt>
                <c:pt idx="8">
                  <c:v>0</c:v>
                </c:pt>
              </c:numCache>
            </c:numRef>
          </c:val>
          <c:extLst>
            <c:ext xmlns:c16="http://schemas.microsoft.com/office/drawing/2014/chart" uri="{C3380CC4-5D6E-409C-BE32-E72D297353CC}">
              <c16:uniqueId val="{00000002-D908-4875-87C7-7442734CE37D}"/>
            </c:ext>
          </c:extLst>
        </c:ser>
        <c:ser>
          <c:idx val="1"/>
          <c:order val="1"/>
          <c:tx>
            <c:v>Gute Erschliessung (B)</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3-D908-4875-87C7-7442734CE37D}"/>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Analyse_Erschliessung_oeV!$I$2:$I$10</c:f>
              <c:numCache>
                <c:formatCode>0%</c:formatCode>
                <c:ptCount val="9"/>
                <c:pt idx="0">
                  <c:v>0.22678719776883902</c:v>
                </c:pt>
                <c:pt idx="1">
                  <c:v>0.18233406682007439</c:v>
                </c:pt>
                <c:pt idx="2">
                  <c:v>0.1582723466700619</c:v>
                </c:pt>
                <c:pt idx="3">
                  <c:v>0.13604505925308694</c:v>
                </c:pt>
                <c:pt idx="4">
                  <c:v>0.23662868238330639</c:v>
                </c:pt>
                <c:pt idx="5">
                  <c:v>0.1479836678349169</c:v>
                </c:pt>
                <c:pt idx="6">
                  <c:v>4.7495613629993253E-3</c:v>
                </c:pt>
                <c:pt idx="7" formatCode="General">
                  <c:v>0</c:v>
                </c:pt>
                <c:pt idx="8">
                  <c:v>2.9734003844492266E-2</c:v>
                </c:pt>
              </c:numCache>
            </c:numRef>
          </c:val>
          <c:extLst>
            <c:ext xmlns:c16="http://schemas.microsoft.com/office/drawing/2014/chart" uri="{C3380CC4-5D6E-409C-BE32-E72D297353CC}">
              <c16:uniqueId val="{00000004-D908-4875-87C7-7442734CE37D}"/>
            </c:ext>
          </c:extLst>
        </c:ser>
        <c:ser>
          <c:idx val="2"/>
          <c:order val="2"/>
          <c:tx>
            <c:v>Mittelmässige Erschliessung (C)</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5-D908-4875-87C7-7442734CE37D}"/>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Analyse_Erschliessung_oeV!$J$2:$J$10</c:f>
              <c:numCache>
                <c:formatCode>0%</c:formatCode>
                <c:ptCount val="9"/>
                <c:pt idx="0">
                  <c:v>0.26171272409394314</c:v>
                </c:pt>
                <c:pt idx="1">
                  <c:v>0.31276867089525456</c:v>
                </c:pt>
                <c:pt idx="2">
                  <c:v>0.2645725644318509</c:v>
                </c:pt>
                <c:pt idx="3">
                  <c:v>0.19670475348287006</c:v>
                </c:pt>
                <c:pt idx="4">
                  <c:v>0.27716806201233424</c:v>
                </c:pt>
                <c:pt idx="5">
                  <c:v>9.7622945294510516E-2</c:v>
                </c:pt>
                <c:pt idx="6">
                  <c:v>5.8045157265478535E-2</c:v>
                </c:pt>
                <c:pt idx="7" formatCode="General">
                  <c:v>0</c:v>
                </c:pt>
                <c:pt idx="8">
                  <c:v>0.36294298794512186</c:v>
                </c:pt>
              </c:numCache>
            </c:numRef>
          </c:val>
          <c:extLst>
            <c:ext xmlns:c16="http://schemas.microsoft.com/office/drawing/2014/chart" uri="{C3380CC4-5D6E-409C-BE32-E72D297353CC}">
              <c16:uniqueId val="{00000006-D908-4875-87C7-7442734CE37D}"/>
            </c:ext>
          </c:extLst>
        </c:ser>
        <c:ser>
          <c:idx val="3"/>
          <c:order val="3"/>
          <c:tx>
            <c:v>Geringe Erschliessung (D)</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7-D908-4875-87C7-7442734CE37D}"/>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Analyse_Erschliessung_oeV!$K$2:$K$10</c:f>
              <c:numCache>
                <c:formatCode>0%</c:formatCode>
                <c:ptCount val="9"/>
                <c:pt idx="0">
                  <c:v>0.31382659029142462</c:v>
                </c:pt>
                <c:pt idx="1">
                  <c:v>0.31051389414010444</c:v>
                </c:pt>
                <c:pt idx="2">
                  <c:v>0.343841792711716</c:v>
                </c:pt>
                <c:pt idx="3">
                  <c:v>0.47521073921524692</c:v>
                </c:pt>
                <c:pt idx="4">
                  <c:v>0.28663147291220098</c:v>
                </c:pt>
                <c:pt idx="5">
                  <c:v>0.5347093341881809</c:v>
                </c:pt>
                <c:pt idx="6">
                  <c:v>0.11868144797905111</c:v>
                </c:pt>
                <c:pt idx="7" formatCode="General">
                  <c:v>0</c:v>
                </c:pt>
                <c:pt idx="8">
                  <c:v>0.28145300613972074</c:v>
                </c:pt>
              </c:numCache>
            </c:numRef>
          </c:val>
          <c:extLst>
            <c:ext xmlns:c16="http://schemas.microsoft.com/office/drawing/2014/chart" uri="{C3380CC4-5D6E-409C-BE32-E72D297353CC}">
              <c16:uniqueId val="{00000008-D908-4875-87C7-7442734CE37D}"/>
            </c:ext>
          </c:extLst>
        </c:ser>
        <c:ser>
          <c:idx val="4"/>
          <c:order val="4"/>
          <c:tx>
            <c:v>Marginale oder keine Erschliessung (-)</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9-D908-4875-87C7-7442734CE37D}"/>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Analyse_Erschliessung_oeV!$L$2:$L$10</c:f>
              <c:numCache>
                <c:formatCode>0%</c:formatCode>
                <c:ptCount val="9"/>
                <c:pt idx="0">
                  <c:v>0.1292568385213759</c:v>
                </c:pt>
                <c:pt idx="1">
                  <c:v>0.13351796660902862</c:v>
                </c:pt>
                <c:pt idx="2">
                  <c:v>0.13440056779459783</c:v>
                </c:pt>
                <c:pt idx="3">
                  <c:v>8.4142638528003438E-2</c:v>
                </c:pt>
                <c:pt idx="4">
                  <c:v>0.1296613420281495</c:v>
                </c:pt>
                <c:pt idx="5">
                  <c:v>7.9041066978340707E-2</c:v>
                </c:pt>
                <c:pt idx="6">
                  <c:v>0.71739789479466698</c:v>
                </c:pt>
                <c:pt idx="7" formatCode="General">
                  <c:v>0</c:v>
                </c:pt>
                <c:pt idx="8">
                  <c:v>0.32587000207066513</c:v>
                </c:pt>
              </c:numCache>
            </c:numRef>
          </c:val>
          <c:extLst>
            <c:ext xmlns:c16="http://schemas.microsoft.com/office/drawing/2014/chart" uri="{C3380CC4-5D6E-409C-BE32-E72D297353CC}">
              <c16:uniqueId val="{0000000A-D908-4875-87C7-7442734CE37D}"/>
            </c:ext>
          </c:extLst>
        </c:ser>
        <c:dLbls>
          <c:showLegendKey val="0"/>
          <c:showVal val="0"/>
          <c:showCatName val="0"/>
          <c:showSerName val="0"/>
          <c:showPercent val="0"/>
          <c:showBubbleSize val="0"/>
        </c:dLbls>
        <c:gapWidth val="50"/>
        <c:overlap val="100"/>
        <c:axId val="439073952"/>
        <c:axId val="439072384"/>
      </c:barChart>
      <c:catAx>
        <c:axId val="439073952"/>
        <c:scaling>
          <c:orientation val="maxMin"/>
        </c:scaling>
        <c:delete val="0"/>
        <c:axPos val="l"/>
        <c:numFmt formatCode="General" sourceLinked="1"/>
        <c:majorTickMark val="out"/>
        <c:minorTickMark val="none"/>
        <c:tickLblPos val="nextTo"/>
        <c:crossAx val="439072384"/>
        <c:crosses val="autoZero"/>
        <c:auto val="1"/>
        <c:lblAlgn val="ctr"/>
        <c:lblOffset val="100"/>
        <c:noMultiLvlLbl val="0"/>
      </c:catAx>
      <c:valAx>
        <c:axId val="439072384"/>
        <c:scaling>
          <c:orientation val="minMax"/>
        </c:scaling>
        <c:delete val="0"/>
        <c:axPos val="t"/>
        <c:majorGridlines/>
        <c:numFmt formatCode="0%" sourceLinked="1"/>
        <c:majorTickMark val="out"/>
        <c:minorTickMark val="none"/>
        <c:tickLblPos val="high"/>
        <c:crossAx val="43907395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Fläche der Bauzonen nach Hauptnutzungen, 2012 und 2017 (in Hektaren)</a:t>
            </a:r>
          </a:p>
        </c:rich>
      </c:tx>
      <c:overlay val="0"/>
    </c:title>
    <c:autoTitleDeleted val="0"/>
    <c:plotArea>
      <c:layout/>
      <c:barChart>
        <c:barDir val="bar"/>
        <c:grouping val="clustered"/>
        <c:varyColors val="0"/>
        <c:ser>
          <c:idx val="0"/>
          <c:order val="0"/>
          <c:tx>
            <c:v>Fläche der Bauzonen 2012</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0-4351-4A82-8312-9EB4C457E4F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Vergleich_2012_2017!$B$2:$B$10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Vergleich_2012_2017!$C$2:$C$10</c:f>
              <c:numCache>
                <c:formatCode>#,##0</c:formatCode>
                <c:ptCount val="9"/>
                <c:pt idx="0">
                  <c:v>3252.5208050000001</c:v>
                </c:pt>
                <c:pt idx="1">
                  <c:v>1205.083116</c:v>
                </c:pt>
                <c:pt idx="2">
                  <c:v>955.95488399999999</c:v>
                </c:pt>
                <c:pt idx="3">
                  <c:v>558.12295959999994</c:v>
                </c:pt>
                <c:pt idx="4">
                  <c:v>1050.5998500000001</c:v>
                </c:pt>
                <c:pt idx="5">
                  <c:v>0.96611299999999989</c:v>
                </c:pt>
                <c:pt idx="6">
                  <c:v>19.907635070000001</c:v>
                </c:pt>
                <c:pt idx="7" formatCode="General">
                  <c:v>0</c:v>
                </c:pt>
                <c:pt idx="8">
                  <c:v>64.693227379999996</c:v>
                </c:pt>
              </c:numCache>
            </c:numRef>
          </c:val>
          <c:extLst>
            <c:ext xmlns:c16="http://schemas.microsoft.com/office/drawing/2014/chart" uri="{C3380CC4-5D6E-409C-BE32-E72D297353CC}">
              <c16:uniqueId val="{00000001-4351-4A82-8312-9EB4C457E4FA}"/>
            </c:ext>
          </c:extLst>
        </c:ser>
        <c:ser>
          <c:idx val="1"/>
          <c:order val="1"/>
          <c:tx>
            <c:v>Fläche der Bauzonen 2017</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2-4351-4A82-8312-9EB4C457E4F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Vergleich_2012_2017!$B$2:$B$10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Vergleich_2012_2017!$D$2:$D$10</c:f>
              <c:numCache>
                <c:formatCode>#,##0</c:formatCode>
                <c:ptCount val="9"/>
                <c:pt idx="0">
                  <c:v>4131.3667039806005</c:v>
                </c:pt>
                <c:pt idx="1">
                  <c:v>1204.0288316582898</c:v>
                </c:pt>
                <c:pt idx="2">
                  <c:v>101.860317506147</c:v>
                </c:pt>
                <c:pt idx="3">
                  <c:v>529.15983854371893</c:v>
                </c:pt>
                <c:pt idx="4">
                  <c:v>1032.8368254392401</c:v>
                </c:pt>
                <c:pt idx="5">
                  <c:v>3.9191800292511898</c:v>
                </c:pt>
                <c:pt idx="6">
                  <c:v>31.854282421202999</c:v>
                </c:pt>
                <c:pt idx="7" formatCode="General">
                  <c:v>0</c:v>
                </c:pt>
                <c:pt idx="8">
                  <c:v>58.383840255716002</c:v>
                </c:pt>
              </c:numCache>
            </c:numRef>
          </c:val>
          <c:extLst>
            <c:ext xmlns:c16="http://schemas.microsoft.com/office/drawing/2014/chart" uri="{C3380CC4-5D6E-409C-BE32-E72D297353CC}">
              <c16:uniqueId val="{00000003-4351-4A82-8312-9EB4C457E4FA}"/>
            </c:ext>
          </c:extLst>
        </c:ser>
        <c:dLbls>
          <c:showLegendKey val="0"/>
          <c:showVal val="0"/>
          <c:showCatName val="0"/>
          <c:showSerName val="0"/>
          <c:showPercent val="0"/>
          <c:showBubbleSize val="0"/>
        </c:dLbls>
        <c:gapWidth val="50"/>
        <c:axId val="439075912"/>
        <c:axId val="439065720"/>
      </c:barChart>
      <c:catAx>
        <c:axId val="439075912"/>
        <c:scaling>
          <c:orientation val="maxMin"/>
        </c:scaling>
        <c:delete val="0"/>
        <c:axPos val="l"/>
        <c:numFmt formatCode="General" sourceLinked="1"/>
        <c:majorTickMark val="out"/>
        <c:minorTickMark val="none"/>
        <c:tickLblPos val="nextTo"/>
        <c:crossAx val="439065720"/>
        <c:crosses val="autoZero"/>
        <c:auto val="1"/>
        <c:lblAlgn val="ctr"/>
        <c:lblOffset val="100"/>
        <c:noMultiLvlLbl val="0"/>
      </c:catAx>
      <c:valAx>
        <c:axId val="439065720"/>
        <c:scaling>
          <c:orientation val="minMax"/>
        </c:scaling>
        <c:delete val="0"/>
        <c:axPos val="t"/>
        <c:majorGridlines/>
        <c:numFmt formatCode="#,##0" sourceLinked="1"/>
        <c:majorTickMark val="out"/>
        <c:minorTickMark val="none"/>
        <c:tickLblPos val="high"/>
        <c:crossAx val="43907591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de-CH" sz="1000"/>
              <a:t>Fläche der Bauzonen nach Hauptnutzungen (in Prozenten)</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de-DE"/>
        </a:p>
      </c:txPr>
    </c:title>
    <c:autoTitleDeleted val="0"/>
    <c:plotArea>
      <c:layout/>
      <c:pieChart>
        <c:varyColors val="1"/>
        <c:ser>
          <c:idx val="0"/>
          <c:order val="0"/>
          <c:dPt>
            <c:idx val="0"/>
            <c:bubble3D val="0"/>
            <c:spPr>
              <a:solidFill>
                <a:schemeClr val="accent1">
                  <a:shade val="44000"/>
                </a:schemeClr>
              </a:solidFill>
              <a:ln>
                <a:noFill/>
              </a:ln>
              <a:effectLst/>
            </c:spPr>
            <c:extLst>
              <c:ext xmlns:c16="http://schemas.microsoft.com/office/drawing/2014/chart" uri="{C3380CC4-5D6E-409C-BE32-E72D297353CC}">
                <c16:uniqueId val="{00000001-38DC-48E6-B467-3274BAA02A61}"/>
              </c:ext>
            </c:extLst>
          </c:dPt>
          <c:dPt>
            <c:idx val="1"/>
            <c:bubble3D val="0"/>
            <c:spPr>
              <a:solidFill>
                <a:schemeClr val="accent1">
                  <a:shade val="58000"/>
                </a:schemeClr>
              </a:solidFill>
              <a:ln>
                <a:noFill/>
              </a:ln>
              <a:effectLst/>
            </c:spPr>
            <c:extLst>
              <c:ext xmlns:c16="http://schemas.microsoft.com/office/drawing/2014/chart" uri="{C3380CC4-5D6E-409C-BE32-E72D297353CC}">
                <c16:uniqueId val="{00000003-38DC-48E6-B467-3274BAA02A61}"/>
              </c:ext>
            </c:extLst>
          </c:dPt>
          <c:dPt>
            <c:idx val="2"/>
            <c:bubble3D val="0"/>
            <c:spPr>
              <a:solidFill>
                <a:schemeClr val="accent1">
                  <a:shade val="72000"/>
                </a:schemeClr>
              </a:solidFill>
              <a:ln>
                <a:noFill/>
              </a:ln>
              <a:effectLst/>
            </c:spPr>
            <c:extLst>
              <c:ext xmlns:c16="http://schemas.microsoft.com/office/drawing/2014/chart" uri="{C3380CC4-5D6E-409C-BE32-E72D297353CC}">
                <c16:uniqueId val="{00000005-38DC-48E6-B467-3274BAA02A61}"/>
              </c:ext>
            </c:extLst>
          </c:dPt>
          <c:dPt>
            <c:idx val="3"/>
            <c:bubble3D val="0"/>
            <c:spPr>
              <a:solidFill>
                <a:schemeClr val="accent1">
                  <a:shade val="86000"/>
                </a:schemeClr>
              </a:solidFill>
              <a:ln>
                <a:noFill/>
              </a:ln>
              <a:effectLst/>
            </c:spPr>
            <c:extLst>
              <c:ext xmlns:c16="http://schemas.microsoft.com/office/drawing/2014/chart" uri="{C3380CC4-5D6E-409C-BE32-E72D297353CC}">
                <c16:uniqueId val="{00000007-38DC-48E6-B467-3274BAA02A61}"/>
              </c:ext>
            </c:extLst>
          </c:dPt>
          <c:dPt>
            <c:idx val="4"/>
            <c:bubble3D val="0"/>
            <c:spPr>
              <a:solidFill>
                <a:schemeClr val="accent1"/>
              </a:solidFill>
              <a:ln>
                <a:noFill/>
              </a:ln>
              <a:effectLst/>
            </c:spPr>
            <c:extLst>
              <c:ext xmlns:c16="http://schemas.microsoft.com/office/drawing/2014/chart" uri="{C3380CC4-5D6E-409C-BE32-E72D297353CC}">
                <c16:uniqueId val="{00000009-38DC-48E6-B467-3274BAA02A61}"/>
              </c:ext>
            </c:extLst>
          </c:dPt>
          <c:dPt>
            <c:idx val="5"/>
            <c:bubble3D val="0"/>
            <c:spPr>
              <a:solidFill>
                <a:schemeClr val="accent1">
                  <a:tint val="86000"/>
                </a:schemeClr>
              </a:solidFill>
              <a:ln>
                <a:noFill/>
              </a:ln>
              <a:effectLst/>
            </c:spPr>
            <c:extLst>
              <c:ext xmlns:c16="http://schemas.microsoft.com/office/drawing/2014/chart" uri="{C3380CC4-5D6E-409C-BE32-E72D297353CC}">
                <c16:uniqueId val="{0000000B-38DC-48E6-B467-3274BAA02A61}"/>
              </c:ext>
            </c:extLst>
          </c:dPt>
          <c:dPt>
            <c:idx val="6"/>
            <c:bubble3D val="0"/>
            <c:spPr>
              <a:solidFill>
                <a:schemeClr val="accent1">
                  <a:tint val="72000"/>
                </a:schemeClr>
              </a:solidFill>
              <a:ln>
                <a:noFill/>
              </a:ln>
              <a:effectLst/>
            </c:spPr>
            <c:extLst>
              <c:ext xmlns:c16="http://schemas.microsoft.com/office/drawing/2014/chart" uri="{C3380CC4-5D6E-409C-BE32-E72D297353CC}">
                <c16:uniqueId val="{0000000D-38DC-48E6-B467-3274BAA02A61}"/>
              </c:ext>
            </c:extLst>
          </c:dPt>
          <c:dPt>
            <c:idx val="7"/>
            <c:bubble3D val="0"/>
            <c:spPr>
              <a:solidFill>
                <a:schemeClr val="accent1">
                  <a:tint val="58000"/>
                </a:schemeClr>
              </a:solidFill>
              <a:ln>
                <a:noFill/>
              </a:ln>
              <a:effectLst/>
            </c:spPr>
            <c:extLst>
              <c:ext xmlns:c16="http://schemas.microsoft.com/office/drawing/2014/chart" uri="{C3380CC4-5D6E-409C-BE32-E72D297353CC}">
                <c16:uniqueId val="{0000000F-38DC-48E6-B467-3274BAA02A61}"/>
              </c:ext>
            </c:extLst>
          </c:dPt>
          <c:dPt>
            <c:idx val="8"/>
            <c:bubble3D val="0"/>
            <c:spPr>
              <a:solidFill>
                <a:schemeClr val="accent1">
                  <a:tint val="44000"/>
                </a:schemeClr>
              </a:solidFill>
              <a:ln>
                <a:noFill/>
              </a:ln>
              <a:effectLst/>
            </c:spPr>
            <c:extLst>
              <c:ext xmlns:c16="http://schemas.microsoft.com/office/drawing/2014/chart" uri="{C3380CC4-5D6E-409C-BE32-E72D297353CC}">
                <c16:uniqueId val="{00000011-38DC-48E6-B467-3274BAA02A61}"/>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1-38DC-48E6-B467-3274BAA02A61}"/>
                </c:ext>
              </c:extLst>
            </c:dLbl>
            <c:dLbl>
              <c:idx val="1"/>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3-38DC-48E6-B467-3274BAA02A61}"/>
                </c:ext>
              </c:extLst>
            </c:dLbl>
            <c:dLbl>
              <c:idx val="2"/>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5-38DC-48E6-B467-3274BAA02A61}"/>
                </c:ext>
              </c:extLst>
            </c:dLbl>
            <c:dLbl>
              <c:idx val="3"/>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7-38DC-48E6-B467-3274BAA02A61}"/>
                </c:ext>
              </c:extLst>
            </c:dLbl>
            <c:dLbl>
              <c:idx val="7"/>
              <c:delete val="1"/>
              <c:extLst>
                <c:ext xmlns:c15="http://schemas.microsoft.com/office/drawing/2012/chart" uri="{CE6537A1-D6FC-4f65-9D91-7224C49458BB}"/>
                <c:ext xmlns:c16="http://schemas.microsoft.com/office/drawing/2014/chart" uri="{C3380CC4-5D6E-409C-BE32-E72D297353CC}">
                  <c16:uniqueId val="{0000000F-38DC-48E6-B467-3274BAA02A61}"/>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mn-lt"/>
                    <a:ea typeface="+mn-ea"/>
                    <a:cs typeface="+mn-cs"/>
                  </a:defRPr>
                </a:pPr>
                <a:endParaRPr lang="de-DE"/>
              </a:p>
            </c:txPr>
            <c:showLegendKey val="0"/>
            <c:showVal val="0"/>
            <c:showCatName val="0"/>
            <c:showSerName val="0"/>
            <c:showPercent val="1"/>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extLst>
          </c:dLbls>
          <c:cat>
            <c:strRef>
              <c:f>Statistik_Hauptnutzung!$B$2:$B$10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Statistik_Hauptnutzung!$C$2:$C$10</c:f>
              <c:numCache>
                <c:formatCode>#,##0</c:formatCode>
                <c:ptCount val="9"/>
                <c:pt idx="0">
                  <c:v>4131.3667039806005</c:v>
                </c:pt>
                <c:pt idx="1">
                  <c:v>1204.0288316582898</c:v>
                </c:pt>
                <c:pt idx="2">
                  <c:v>101.860317506147</c:v>
                </c:pt>
                <c:pt idx="3">
                  <c:v>529.15983854371893</c:v>
                </c:pt>
                <c:pt idx="4">
                  <c:v>1032.8368254392401</c:v>
                </c:pt>
                <c:pt idx="5">
                  <c:v>3.9191800292511898</c:v>
                </c:pt>
                <c:pt idx="6">
                  <c:v>31.854282421202999</c:v>
                </c:pt>
                <c:pt idx="7" formatCode="General">
                  <c:v>0</c:v>
                </c:pt>
                <c:pt idx="8">
                  <c:v>58.383840255716002</c:v>
                </c:pt>
              </c:numCache>
            </c:numRef>
          </c:val>
          <c:extLst>
            <c:ext xmlns:c16="http://schemas.microsoft.com/office/drawing/2014/chart" uri="{C3380CC4-5D6E-409C-BE32-E72D297353CC}">
              <c16:uniqueId val="{00000012-38DC-48E6-B467-3274BAA02A61}"/>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575763987651323"/>
          <c:y val="0.14803982101356272"/>
          <c:w val="0.32920774220403065"/>
          <c:h val="0.8519601789864372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Fläche der Bauzonen nach Gemeindetypen BFS (in Hektaren)</a:t>
            </a:r>
          </a:p>
        </c:rich>
      </c:tx>
      <c:overlay val="0"/>
    </c:title>
    <c:autoTitleDeleted val="0"/>
    <c:plotArea>
      <c:layout/>
      <c:barChart>
        <c:barDir val="bar"/>
        <c:grouping val="clustered"/>
        <c:varyColors val="0"/>
        <c:ser>
          <c:idx val="0"/>
          <c:order val="0"/>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0-199F-4006-9EFC-40198E93E1FF}"/>
                </c:ext>
              </c:extLst>
            </c:dLbl>
            <c:dLbl>
              <c:idx val="2"/>
              <c:delete val="1"/>
              <c:extLst>
                <c:ext xmlns:c15="http://schemas.microsoft.com/office/drawing/2012/chart" uri="{CE6537A1-D6FC-4f65-9D91-7224C49458BB}"/>
                <c:ext xmlns:c16="http://schemas.microsoft.com/office/drawing/2014/chart" uri="{C3380CC4-5D6E-409C-BE32-E72D297353CC}">
                  <c16:uniqueId val="{00000001-199F-4006-9EFC-40198E93E1FF}"/>
                </c:ext>
              </c:extLst>
            </c:dLbl>
            <c:dLbl>
              <c:idx val="6"/>
              <c:delete val="1"/>
              <c:extLst>
                <c:ext xmlns:c15="http://schemas.microsoft.com/office/drawing/2012/chart" uri="{CE6537A1-D6FC-4f65-9D91-7224C49458BB}"/>
                <c:ext xmlns:c16="http://schemas.microsoft.com/office/drawing/2014/chart" uri="{C3380CC4-5D6E-409C-BE32-E72D297353CC}">
                  <c16:uniqueId val="{00000002-199F-4006-9EFC-40198E93E1F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Statistik_Gemtypen_BFS9!$C$2:$C$10</c:f>
              <c:numCache>
                <c:formatCode>General</c:formatCode>
                <c:ptCount val="9"/>
                <c:pt idx="0" formatCode="#,##0">
                  <c:v>4197.4724322939501</c:v>
                </c:pt>
                <c:pt idx="1">
                  <c:v>0</c:v>
                </c:pt>
                <c:pt idx="2">
                  <c:v>0</c:v>
                </c:pt>
                <c:pt idx="3" formatCode="#,##0">
                  <c:v>941.97688362614099</c:v>
                </c:pt>
                <c:pt idx="4" formatCode="#,##0">
                  <c:v>827.85275445158902</c:v>
                </c:pt>
                <c:pt idx="5" formatCode="#,##0">
                  <c:v>823.12137390458201</c:v>
                </c:pt>
                <c:pt idx="6">
                  <c:v>0</c:v>
                </c:pt>
                <c:pt idx="7" formatCode="#,##0">
                  <c:v>290.60381764630398</c:v>
                </c:pt>
                <c:pt idx="8" formatCode="#,##0">
                  <c:v>12.382557911602499</c:v>
                </c:pt>
              </c:numCache>
            </c:numRef>
          </c:val>
          <c:extLst>
            <c:ext xmlns:c16="http://schemas.microsoft.com/office/drawing/2014/chart" uri="{C3380CC4-5D6E-409C-BE32-E72D297353CC}">
              <c16:uniqueId val="{00000003-199F-4006-9EFC-40198E93E1FF}"/>
            </c:ext>
          </c:extLst>
        </c:ser>
        <c:dLbls>
          <c:showLegendKey val="0"/>
          <c:showVal val="0"/>
          <c:showCatName val="0"/>
          <c:showSerName val="0"/>
          <c:showPercent val="0"/>
          <c:showBubbleSize val="0"/>
        </c:dLbls>
        <c:gapWidth val="70"/>
        <c:axId val="490887976"/>
        <c:axId val="490889544"/>
      </c:barChart>
      <c:catAx>
        <c:axId val="490887976"/>
        <c:scaling>
          <c:orientation val="maxMin"/>
        </c:scaling>
        <c:delete val="0"/>
        <c:axPos val="l"/>
        <c:numFmt formatCode="General" sourceLinked="1"/>
        <c:majorTickMark val="out"/>
        <c:minorTickMark val="none"/>
        <c:tickLblPos val="nextTo"/>
        <c:crossAx val="490889544"/>
        <c:crosses val="autoZero"/>
        <c:auto val="1"/>
        <c:lblAlgn val="ctr"/>
        <c:lblOffset val="100"/>
        <c:noMultiLvlLbl val="0"/>
      </c:catAx>
      <c:valAx>
        <c:axId val="490889544"/>
        <c:scaling>
          <c:orientation val="minMax"/>
        </c:scaling>
        <c:delete val="0"/>
        <c:axPos val="t"/>
        <c:majorGridlines/>
        <c:numFmt formatCode="#,##0" sourceLinked="1"/>
        <c:majorTickMark val="out"/>
        <c:minorTickMark val="none"/>
        <c:tickLblPos val="high"/>
        <c:crossAx val="490887976"/>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Bauzonenfläche pro Einwohner nach Gemeindetypen BFS (in m2/E)</a:t>
            </a:r>
          </a:p>
        </c:rich>
      </c:tx>
      <c:overlay val="0"/>
    </c:title>
    <c:autoTitleDeleted val="0"/>
    <c:plotArea>
      <c:layout/>
      <c:barChart>
        <c:barDir val="bar"/>
        <c:grouping val="clustered"/>
        <c:varyColors val="0"/>
        <c:ser>
          <c:idx val="0"/>
          <c:order val="0"/>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0-61A6-492D-AC60-5A788D10F64E}"/>
                </c:ext>
              </c:extLst>
            </c:dLbl>
            <c:dLbl>
              <c:idx val="2"/>
              <c:delete val="1"/>
              <c:extLst>
                <c:ext xmlns:c15="http://schemas.microsoft.com/office/drawing/2012/chart" uri="{CE6537A1-D6FC-4f65-9D91-7224C49458BB}"/>
                <c:ext xmlns:c16="http://schemas.microsoft.com/office/drawing/2014/chart" uri="{C3380CC4-5D6E-409C-BE32-E72D297353CC}">
                  <c16:uniqueId val="{00000001-61A6-492D-AC60-5A788D10F64E}"/>
                </c:ext>
              </c:extLst>
            </c:dLbl>
            <c:dLbl>
              <c:idx val="6"/>
              <c:delete val="1"/>
              <c:extLst>
                <c:ext xmlns:c15="http://schemas.microsoft.com/office/drawing/2012/chart" uri="{CE6537A1-D6FC-4f65-9D91-7224C49458BB}"/>
                <c:ext xmlns:c16="http://schemas.microsoft.com/office/drawing/2014/chart" uri="{C3380CC4-5D6E-409C-BE32-E72D297353CC}">
                  <c16:uniqueId val="{00000002-61A6-492D-AC60-5A788D10F64E}"/>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Statistik_Gemtypen_BFS9!$G$2:$G$10</c:f>
              <c:numCache>
                <c:formatCode>General</c:formatCode>
                <c:ptCount val="9"/>
                <c:pt idx="0" formatCode="#,##0">
                  <c:v>217.19415045581059</c:v>
                </c:pt>
                <c:pt idx="1">
                  <c:v>0</c:v>
                </c:pt>
                <c:pt idx="2">
                  <c:v>0</c:v>
                </c:pt>
                <c:pt idx="3" formatCode="#,##0">
                  <c:v>292.92147634372196</c:v>
                </c:pt>
                <c:pt idx="4" formatCode="#,##0">
                  <c:v>314.00878260187716</c:v>
                </c:pt>
                <c:pt idx="5" formatCode="#,##0">
                  <c:v>369.26175313112111</c:v>
                </c:pt>
                <c:pt idx="6">
                  <c:v>0</c:v>
                </c:pt>
                <c:pt idx="7" formatCode="#,##0">
                  <c:v>496.08026228457487</c:v>
                </c:pt>
                <c:pt idx="8" formatCode="#,##0">
                  <c:v>562.84354143647715</c:v>
                </c:pt>
              </c:numCache>
            </c:numRef>
          </c:val>
          <c:extLst>
            <c:ext xmlns:c16="http://schemas.microsoft.com/office/drawing/2014/chart" uri="{C3380CC4-5D6E-409C-BE32-E72D297353CC}">
              <c16:uniqueId val="{00000003-61A6-492D-AC60-5A788D10F64E}"/>
            </c:ext>
          </c:extLst>
        </c:ser>
        <c:dLbls>
          <c:showLegendKey val="0"/>
          <c:showVal val="0"/>
          <c:showCatName val="0"/>
          <c:showSerName val="0"/>
          <c:showPercent val="0"/>
          <c:showBubbleSize val="0"/>
        </c:dLbls>
        <c:gapWidth val="70"/>
        <c:axId val="490889152"/>
        <c:axId val="490898560"/>
      </c:barChart>
      <c:catAx>
        <c:axId val="490889152"/>
        <c:scaling>
          <c:orientation val="maxMin"/>
        </c:scaling>
        <c:delete val="0"/>
        <c:axPos val="l"/>
        <c:numFmt formatCode="General" sourceLinked="1"/>
        <c:majorTickMark val="out"/>
        <c:minorTickMark val="none"/>
        <c:tickLblPos val="nextTo"/>
        <c:crossAx val="490898560"/>
        <c:crosses val="autoZero"/>
        <c:auto val="1"/>
        <c:lblAlgn val="ctr"/>
        <c:lblOffset val="100"/>
        <c:noMultiLvlLbl val="0"/>
      </c:catAx>
      <c:valAx>
        <c:axId val="490898560"/>
        <c:scaling>
          <c:orientation val="minMax"/>
        </c:scaling>
        <c:delete val="0"/>
        <c:axPos val="t"/>
        <c:majorGridlines/>
        <c:numFmt formatCode="#,##0" sourceLinked="1"/>
        <c:majorTickMark val="out"/>
        <c:minorTickMark val="none"/>
        <c:tickLblPos val="high"/>
        <c:crossAx val="490889152"/>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Bauzonenfläche pro Einwohner und Beschäftigte nach Gemeindetypen BFS (in m2/E+B)</a:t>
            </a:r>
          </a:p>
        </c:rich>
      </c:tx>
      <c:overlay val="0"/>
    </c:title>
    <c:autoTitleDeleted val="0"/>
    <c:plotArea>
      <c:layout/>
      <c:barChart>
        <c:barDir val="bar"/>
        <c:grouping val="clustered"/>
        <c:varyColors val="0"/>
        <c:ser>
          <c:idx val="0"/>
          <c:order val="0"/>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0-EB6E-4ACC-B9EF-9583BE70929D}"/>
                </c:ext>
              </c:extLst>
            </c:dLbl>
            <c:dLbl>
              <c:idx val="2"/>
              <c:delete val="1"/>
              <c:extLst>
                <c:ext xmlns:c15="http://schemas.microsoft.com/office/drawing/2012/chart" uri="{CE6537A1-D6FC-4f65-9D91-7224C49458BB}"/>
                <c:ext xmlns:c16="http://schemas.microsoft.com/office/drawing/2014/chart" uri="{C3380CC4-5D6E-409C-BE32-E72D297353CC}">
                  <c16:uniqueId val="{00000001-EB6E-4ACC-B9EF-9583BE70929D}"/>
                </c:ext>
              </c:extLst>
            </c:dLbl>
            <c:dLbl>
              <c:idx val="6"/>
              <c:delete val="1"/>
              <c:extLst>
                <c:ext xmlns:c15="http://schemas.microsoft.com/office/drawing/2012/chart" uri="{CE6537A1-D6FC-4f65-9D91-7224C49458BB}"/>
                <c:ext xmlns:c16="http://schemas.microsoft.com/office/drawing/2014/chart" uri="{C3380CC4-5D6E-409C-BE32-E72D297353CC}">
                  <c16:uniqueId val="{00000002-EB6E-4ACC-B9EF-9583BE70929D}"/>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Statistik_Gemtypen_BFS9!$I$2:$I$10</c:f>
              <c:numCache>
                <c:formatCode>General</c:formatCode>
                <c:ptCount val="9"/>
                <c:pt idx="0" formatCode="#,##0">
                  <c:v>136.70901006373663</c:v>
                </c:pt>
                <c:pt idx="1">
                  <c:v>0</c:v>
                </c:pt>
                <c:pt idx="2">
                  <c:v>0</c:v>
                </c:pt>
                <c:pt idx="3" formatCode="#,##0">
                  <c:v>198.33179990022973</c:v>
                </c:pt>
                <c:pt idx="4" formatCode="#,##0">
                  <c:v>240.34047160737089</c:v>
                </c:pt>
                <c:pt idx="5" formatCode="#,##0">
                  <c:v>304.43130923314669</c:v>
                </c:pt>
                <c:pt idx="6">
                  <c:v>0</c:v>
                </c:pt>
                <c:pt idx="7" formatCode="#,##0">
                  <c:v>359.52470326154145</c:v>
                </c:pt>
                <c:pt idx="8" formatCode="#,##0">
                  <c:v>501.31813407297562</c:v>
                </c:pt>
              </c:numCache>
            </c:numRef>
          </c:val>
          <c:extLst>
            <c:ext xmlns:c16="http://schemas.microsoft.com/office/drawing/2014/chart" uri="{C3380CC4-5D6E-409C-BE32-E72D297353CC}">
              <c16:uniqueId val="{00000003-EB6E-4ACC-B9EF-9583BE70929D}"/>
            </c:ext>
          </c:extLst>
        </c:ser>
        <c:dLbls>
          <c:showLegendKey val="0"/>
          <c:showVal val="0"/>
          <c:showCatName val="0"/>
          <c:showSerName val="0"/>
          <c:showPercent val="0"/>
          <c:showBubbleSize val="0"/>
        </c:dLbls>
        <c:gapWidth val="70"/>
        <c:axId val="490898952"/>
        <c:axId val="490899736"/>
      </c:barChart>
      <c:catAx>
        <c:axId val="490898952"/>
        <c:scaling>
          <c:orientation val="maxMin"/>
        </c:scaling>
        <c:delete val="0"/>
        <c:axPos val="l"/>
        <c:numFmt formatCode="General" sourceLinked="1"/>
        <c:majorTickMark val="out"/>
        <c:minorTickMark val="none"/>
        <c:tickLblPos val="nextTo"/>
        <c:crossAx val="490899736"/>
        <c:crosses val="autoZero"/>
        <c:auto val="1"/>
        <c:lblAlgn val="ctr"/>
        <c:lblOffset val="100"/>
        <c:noMultiLvlLbl val="0"/>
      </c:catAx>
      <c:valAx>
        <c:axId val="490899736"/>
        <c:scaling>
          <c:orientation val="minMax"/>
        </c:scaling>
        <c:delete val="0"/>
        <c:axPos val="t"/>
        <c:majorGridlines/>
        <c:numFmt formatCode="#,##0" sourceLinked="1"/>
        <c:majorTickMark val="out"/>
        <c:minorTickMark val="none"/>
        <c:tickLblPos val="high"/>
        <c:crossAx val="490898952"/>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Fläche der Bauzonen nach Gemeindetypen ARE (in Hektaren)</a:t>
            </a:r>
          </a:p>
        </c:rich>
      </c:tx>
      <c:overlay val="0"/>
    </c:title>
    <c:autoTitleDeleted val="0"/>
    <c:plotArea>
      <c:layout/>
      <c:barChart>
        <c:barDir val="bar"/>
        <c:grouping val="clustered"/>
        <c:varyColors val="0"/>
        <c:ser>
          <c:idx val="0"/>
          <c:order val="0"/>
          <c:tx>
            <c:v>Fläche der Bauzonen [ha]</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F86D-4DD3-9354-2DC472B645D9}"/>
                </c:ext>
              </c:extLst>
            </c:dLbl>
            <c:dLbl>
              <c:idx val="3"/>
              <c:delete val="1"/>
              <c:extLst>
                <c:ext xmlns:c15="http://schemas.microsoft.com/office/drawing/2012/chart" uri="{CE6537A1-D6FC-4f65-9D91-7224C49458BB}"/>
                <c:ext xmlns:c16="http://schemas.microsoft.com/office/drawing/2014/chart" uri="{C3380CC4-5D6E-409C-BE32-E72D297353CC}">
                  <c16:uniqueId val="{00000001-F86D-4DD3-9354-2DC472B645D9}"/>
                </c:ext>
              </c:extLst>
            </c:dLbl>
            <c:dLbl>
              <c:idx val="4"/>
              <c:delete val="1"/>
              <c:extLst>
                <c:ext xmlns:c15="http://schemas.microsoft.com/office/drawing/2012/chart" uri="{CE6537A1-D6FC-4f65-9D91-7224C49458BB}"/>
                <c:ext xmlns:c16="http://schemas.microsoft.com/office/drawing/2014/chart" uri="{C3380CC4-5D6E-409C-BE32-E72D297353CC}">
                  <c16:uniqueId val="{00000002-F86D-4DD3-9354-2DC472B645D9}"/>
                </c:ext>
              </c:extLst>
            </c:dLbl>
            <c:dLbl>
              <c:idx val="5"/>
              <c:delete val="1"/>
              <c:extLst>
                <c:ext xmlns:c15="http://schemas.microsoft.com/office/drawing/2012/chart" uri="{CE6537A1-D6FC-4f65-9D91-7224C49458BB}"/>
                <c:ext xmlns:c16="http://schemas.microsoft.com/office/drawing/2014/chart" uri="{C3380CC4-5D6E-409C-BE32-E72D297353CC}">
                  <c16:uniqueId val="{00000003-F86D-4DD3-9354-2DC472B645D9}"/>
                </c:ext>
              </c:extLst>
            </c:dLbl>
            <c:dLbl>
              <c:idx val="8"/>
              <c:delete val="1"/>
              <c:extLst>
                <c:ext xmlns:c15="http://schemas.microsoft.com/office/drawing/2012/chart" uri="{CE6537A1-D6FC-4f65-9D91-7224C49458BB}"/>
                <c:ext xmlns:c16="http://schemas.microsoft.com/office/drawing/2014/chart" uri="{C3380CC4-5D6E-409C-BE32-E72D297353CC}">
                  <c16:uniqueId val="{00000004-F86D-4DD3-9354-2DC472B645D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Statistik_Gemtypen_ARE9!$C$2:$C$10</c:f>
              <c:numCache>
                <c:formatCode>#,##0</c:formatCode>
                <c:ptCount val="9"/>
                <c:pt idx="0" formatCode="General">
                  <c:v>0</c:v>
                </c:pt>
                <c:pt idx="1">
                  <c:v>2461.0211176162197</c:v>
                </c:pt>
                <c:pt idx="2">
                  <c:v>3763.1645792621998</c:v>
                </c:pt>
                <c:pt idx="3" formatCode="General">
                  <c:v>0</c:v>
                </c:pt>
                <c:pt idx="4" formatCode="General">
                  <c:v>0</c:v>
                </c:pt>
                <c:pt idx="5" formatCode="General">
                  <c:v>0</c:v>
                </c:pt>
                <c:pt idx="6">
                  <c:v>672.57093232529598</c:v>
                </c:pt>
                <c:pt idx="7">
                  <c:v>196.65319063045101</c:v>
                </c:pt>
                <c:pt idx="8" formatCode="General">
                  <c:v>0</c:v>
                </c:pt>
              </c:numCache>
            </c:numRef>
          </c:val>
          <c:extLst>
            <c:ext xmlns:c16="http://schemas.microsoft.com/office/drawing/2014/chart" uri="{C3380CC4-5D6E-409C-BE32-E72D297353CC}">
              <c16:uniqueId val="{00000005-F86D-4DD3-9354-2DC472B645D9}"/>
            </c:ext>
          </c:extLst>
        </c:ser>
        <c:dLbls>
          <c:showLegendKey val="0"/>
          <c:showVal val="0"/>
          <c:showCatName val="0"/>
          <c:showSerName val="0"/>
          <c:showPercent val="0"/>
          <c:showBubbleSize val="0"/>
        </c:dLbls>
        <c:gapWidth val="70"/>
        <c:axId val="490886408"/>
        <c:axId val="490887584"/>
      </c:barChart>
      <c:catAx>
        <c:axId val="490886408"/>
        <c:scaling>
          <c:orientation val="maxMin"/>
        </c:scaling>
        <c:delete val="0"/>
        <c:axPos val="l"/>
        <c:numFmt formatCode="General" sourceLinked="1"/>
        <c:majorTickMark val="out"/>
        <c:minorTickMark val="none"/>
        <c:tickLblPos val="nextTo"/>
        <c:crossAx val="490887584"/>
        <c:crosses val="autoZero"/>
        <c:auto val="1"/>
        <c:lblAlgn val="ctr"/>
        <c:lblOffset val="100"/>
        <c:noMultiLvlLbl val="0"/>
      </c:catAx>
      <c:valAx>
        <c:axId val="490887584"/>
        <c:scaling>
          <c:orientation val="minMax"/>
        </c:scaling>
        <c:delete val="0"/>
        <c:axPos val="t"/>
        <c:majorGridlines/>
        <c:numFmt formatCode="General" sourceLinked="1"/>
        <c:majorTickMark val="out"/>
        <c:minorTickMark val="none"/>
        <c:tickLblPos val="high"/>
        <c:crossAx val="490886408"/>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Bauzonenfläche pro Einwohner nach Gemeindetypen ARE (in m2/E)</a:t>
            </a:r>
          </a:p>
        </c:rich>
      </c:tx>
      <c:overlay val="0"/>
    </c:title>
    <c:autoTitleDeleted val="0"/>
    <c:plotArea>
      <c:layout/>
      <c:barChart>
        <c:barDir val="bar"/>
        <c:grouping val="clustered"/>
        <c:varyColors val="0"/>
        <c:ser>
          <c:idx val="0"/>
          <c:order val="0"/>
          <c:tx>
            <c:v>Bauzonenfläche pro Einwohner [m2]</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1176-49CF-BE5D-9008364BC241}"/>
                </c:ext>
              </c:extLst>
            </c:dLbl>
            <c:dLbl>
              <c:idx val="3"/>
              <c:delete val="1"/>
              <c:extLst>
                <c:ext xmlns:c15="http://schemas.microsoft.com/office/drawing/2012/chart" uri="{CE6537A1-D6FC-4f65-9D91-7224C49458BB}"/>
                <c:ext xmlns:c16="http://schemas.microsoft.com/office/drawing/2014/chart" uri="{C3380CC4-5D6E-409C-BE32-E72D297353CC}">
                  <c16:uniqueId val="{00000001-1176-49CF-BE5D-9008364BC241}"/>
                </c:ext>
              </c:extLst>
            </c:dLbl>
            <c:dLbl>
              <c:idx val="4"/>
              <c:delete val="1"/>
              <c:extLst>
                <c:ext xmlns:c15="http://schemas.microsoft.com/office/drawing/2012/chart" uri="{CE6537A1-D6FC-4f65-9D91-7224C49458BB}"/>
                <c:ext xmlns:c16="http://schemas.microsoft.com/office/drawing/2014/chart" uri="{C3380CC4-5D6E-409C-BE32-E72D297353CC}">
                  <c16:uniqueId val="{00000002-1176-49CF-BE5D-9008364BC241}"/>
                </c:ext>
              </c:extLst>
            </c:dLbl>
            <c:dLbl>
              <c:idx val="5"/>
              <c:delete val="1"/>
              <c:extLst>
                <c:ext xmlns:c15="http://schemas.microsoft.com/office/drawing/2012/chart" uri="{CE6537A1-D6FC-4f65-9D91-7224C49458BB}"/>
                <c:ext xmlns:c16="http://schemas.microsoft.com/office/drawing/2014/chart" uri="{C3380CC4-5D6E-409C-BE32-E72D297353CC}">
                  <c16:uniqueId val="{00000003-1176-49CF-BE5D-9008364BC241}"/>
                </c:ext>
              </c:extLst>
            </c:dLbl>
            <c:dLbl>
              <c:idx val="8"/>
              <c:delete val="1"/>
              <c:extLst>
                <c:ext xmlns:c15="http://schemas.microsoft.com/office/drawing/2012/chart" uri="{CE6537A1-D6FC-4f65-9D91-7224C49458BB}"/>
                <c:ext xmlns:c16="http://schemas.microsoft.com/office/drawing/2014/chart" uri="{C3380CC4-5D6E-409C-BE32-E72D297353CC}">
                  <c16:uniqueId val="{00000004-1176-49CF-BE5D-9008364BC241}"/>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Statistik_Gemtypen_ARE9!$G$2:$G$10</c:f>
              <c:numCache>
                <c:formatCode>#,##0</c:formatCode>
                <c:ptCount val="9"/>
                <c:pt idx="0" formatCode="General">
                  <c:v>0</c:v>
                </c:pt>
                <c:pt idx="1">
                  <c:v>214.55407985913479</c:v>
                </c:pt>
                <c:pt idx="2">
                  <c:v>259.91757176341144</c:v>
                </c:pt>
                <c:pt idx="3" formatCode="General">
                  <c:v>0</c:v>
                </c:pt>
                <c:pt idx="4" formatCode="General">
                  <c:v>0</c:v>
                </c:pt>
                <c:pt idx="5" formatCode="General">
                  <c:v>0</c:v>
                </c:pt>
                <c:pt idx="6">
                  <c:v>412.44308108499172</c:v>
                </c:pt>
                <c:pt idx="7">
                  <c:v>451.45360567137516</c:v>
                </c:pt>
                <c:pt idx="8" formatCode="General">
                  <c:v>0</c:v>
                </c:pt>
              </c:numCache>
            </c:numRef>
          </c:val>
          <c:extLst>
            <c:ext xmlns:c16="http://schemas.microsoft.com/office/drawing/2014/chart" uri="{C3380CC4-5D6E-409C-BE32-E72D297353CC}">
              <c16:uniqueId val="{00000005-1176-49CF-BE5D-9008364BC241}"/>
            </c:ext>
          </c:extLst>
        </c:ser>
        <c:dLbls>
          <c:showLegendKey val="0"/>
          <c:showVal val="0"/>
          <c:showCatName val="0"/>
          <c:showSerName val="0"/>
          <c:showPercent val="0"/>
          <c:showBubbleSize val="0"/>
        </c:dLbls>
        <c:gapWidth val="70"/>
        <c:axId val="490891112"/>
        <c:axId val="490896208"/>
      </c:barChart>
      <c:catAx>
        <c:axId val="490891112"/>
        <c:scaling>
          <c:orientation val="maxMin"/>
        </c:scaling>
        <c:delete val="0"/>
        <c:axPos val="l"/>
        <c:numFmt formatCode="General" sourceLinked="1"/>
        <c:majorTickMark val="out"/>
        <c:minorTickMark val="none"/>
        <c:tickLblPos val="nextTo"/>
        <c:crossAx val="490896208"/>
        <c:crosses val="autoZero"/>
        <c:auto val="1"/>
        <c:lblAlgn val="ctr"/>
        <c:lblOffset val="100"/>
        <c:noMultiLvlLbl val="0"/>
      </c:catAx>
      <c:valAx>
        <c:axId val="490896208"/>
        <c:scaling>
          <c:orientation val="minMax"/>
        </c:scaling>
        <c:delete val="0"/>
        <c:axPos val="t"/>
        <c:majorGridlines/>
        <c:numFmt formatCode="General" sourceLinked="1"/>
        <c:majorTickMark val="out"/>
        <c:minorTickMark val="none"/>
        <c:tickLblPos val="high"/>
        <c:crossAx val="490891112"/>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Bauzonenfläche pro Einwohner und Beschäftigte nach Gemeindetypen ARE (in m2/E+B)</a:t>
            </a:r>
          </a:p>
        </c:rich>
      </c:tx>
      <c:overlay val="0"/>
    </c:title>
    <c:autoTitleDeleted val="0"/>
    <c:plotArea>
      <c:layout/>
      <c:barChart>
        <c:barDir val="bar"/>
        <c:grouping val="clustered"/>
        <c:varyColors val="0"/>
        <c:ser>
          <c:idx val="0"/>
          <c:order val="0"/>
          <c:tx>
            <c:v>Bauzonenfläche pro Einwohner und Beschäftigte [m2]</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CAA3-4977-AF08-516960A0A49D}"/>
                </c:ext>
              </c:extLst>
            </c:dLbl>
            <c:dLbl>
              <c:idx val="3"/>
              <c:delete val="1"/>
              <c:extLst>
                <c:ext xmlns:c15="http://schemas.microsoft.com/office/drawing/2012/chart" uri="{CE6537A1-D6FC-4f65-9D91-7224C49458BB}"/>
                <c:ext xmlns:c16="http://schemas.microsoft.com/office/drawing/2014/chart" uri="{C3380CC4-5D6E-409C-BE32-E72D297353CC}">
                  <c16:uniqueId val="{00000001-CAA3-4977-AF08-516960A0A49D}"/>
                </c:ext>
              </c:extLst>
            </c:dLbl>
            <c:dLbl>
              <c:idx val="4"/>
              <c:delete val="1"/>
              <c:extLst>
                <c:ext xmlns:c15="http://schemas.microsoft.com/office/drawing/2012/chart" uri="{CE6537A1-D6FC-4f65-9D91-7224C49458BB}"/>
                <c:ext xmlns:c16="http://schemas.microsoft.com/office/drawing/2014/chart" uri="{C3380CC4-5D6E-409C-BE32-E72D297353CC}">
                  <c16:uniqueId val="{00000002-CAA3-4977-AF08-516960A0A49D}"/>
                </c:ext>
              </c:extLst>
            </c:dLbl>
            <c:dLbl>
              <c:idx val="5"/>
              <c:delete val="1"/>
              <c:extLst>
                <c:ext xmlns:c15="http://schemas.microsoft.com/office/drawing/2012/chart" uri="{CE6537A1-D6FC-4f65-9D91-7224C49458BB}"/>
                <c:ext xmlns:c16="http://schemas.microsoft.com/office/drawing/2014/chart" uri="{C3380CC4-5D6E-409C-BE32-E72D297353CC}">
                  <c16:uniqueId val="{00000003-CAA3-4977-AF08-516960A0A49D}"/>
                </c:ext>
              </c:extLst>
            </c:dLbl>
            <c:dLbl>
              <c:idx val="8"/>
              <c:delete val="1"/>
              <c:extLst>
                <c:ext xmlns:c15="http://schemas.microsoft.com/office/drawing/2012/chart" uri="{CE6537A1-D6FC-4f65-9D91-7224C49458BB}"/>
                <c:ext xmlns:c16="http://schemas.microsoft.com/office/drawing/2014/chart" uri="{C3380CC4-5D6E-409C-BE32-E72D297353CC}">
                  <c16:uniqueId val="{00000004-CAA3-4977-AF08-516960A0A49D}"/>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Statistik_Gemtypen_ARE9!$I$2:$I$10</c:f>
              <c:numCache>
                <c:formatCode>#,##0</c:formatCode>
                <c:ptCount val="9"/>
                <c:pt idx="0" formatCode="General">
                  <c:v>0</c:v>
                </c:pt>
                <c:pt idx="1">
                  <c:v>124.88625946362902</c:v>
                </c:pt>
                <c:pt idx="2">
                  <c:v>187.35541102685991</c:v>
                </c:pt>
                <c:pt idx="3" formatCode="General">
                  <c:v>0</c:v>
                </c:pt>
                <c:pt idx="4" formatCode="General">
                  <c:v>0</c:v>
                </c:pt>
                <c:pt idx="5" formatCode="General">
                  <c:v>0</c:v>
                </c:pt>
                <c:pt idx="6">
                  <c:v>323.25816222498128</c:v>
                </c:pt>
                <c:pt idx="7">
                  <c:v>349.8544576240011</c:v>
                </c:pt>
                <c:pt idx="8" formatCode="General">
                  <c:v>0</c:v>
                </c:pt>
              </c:numCache>
            </c:numRef>
          </c:val>
          <c:extLst>
            <c:ext xmlns:c16="http://schemas.microsoft.com/office/drawing/2014/chart" uri="{C3380CC4-5D6E-409C-BE32-E72D297353CC}">
              <c16:uniqueId val="{00000005-CAA3-4977-AF08-516960A0A49D}"/>
            </c:ext>
          </c:extLst>
        </c:ser>
        <c:dLbls>
          <c:showLegendKey val="0"/>
          <c:showVal val="0"/>
          <c:showCatName val="0"/>
          <c:showSerName val="0"/>
          <c:showPercent val="0"/>
          <c:showBubbleSize val="0"/>
        </c:dLbls>
        <c:gapWidth val="70"/>
        <c:axId val="490892680"/>
        <c:axId val="490895424"/>
      </c:barChart>
      <c:catAx>
        <c:axId val="490892680"/>
        <c:scaling>
          <c:orientation val="maxMin"/>
        </c:scaling>
        <c:delete val="0"/>
        <c:axPos val="l"/>
        <c:numFmt formatCode="General" sourceLinked="1"/>
        <c:majorTickMark val="out"/>
        <c:minorTickMark val="none"/>
        <c:tickLblPos val="nextTo"/>
        <c:crossAx val="490895424"/>
        <c:crosses val="autoZero"/>
        <c:auto val="1"/>
        <c:lblAlgn val="ctr"/>
        <c:lblOffset val="100"/>
        <c:noMultiLvlLbl val="0"/>
      </c:catAx>
      <c:valAx>
        <c:axId val="490895424"/>
        <c:scaling>
          <c:orientation val="minMax"/>
        </c:scaling>
        <c:delete val="0"/>
        <c:axPos val="t"/>
        <c:majorGridlines/>
        <c:numFmt formatCode="General" sourceLinked="1"/>
        <c:majorTickMark val="out"/>
        <c:minorTickMark val="none"/>
        <c:tickLblPos val="high"/>
        <c:crossAx val="490892680"/>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Überbaute / unüberbaute Bauzonen nach Hauptnutzungen (in Hektaren)</a:t>
            </a:r>
          </a:p>
        </c:rich>
      </c:tx>
      <c:overlay val="0"/>
    </c:title>
    <c:autoTitleDeleted val="0"/>
    <c:plotArea>
      <c:layout/>
      <c:barChart>
        <c:barDir val="bar"/>
        <c:grouping val="stacked"/>
        <c:varyColors val="0"/>
        <c:ser>
          <c:idx val="0"/>
          <c:order val="0"/>
          <c:tx>
            <c:v>Überbaut</c:v>
          </c:tx>
          <c:invertIfNegative val="0"/>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Analyse_unüberbaut_Hauptnutzung!$E$2:$E$10</c:f>
              <c:numCache>
                <c:formatCode>#,##0</c:formatCode>
                <c:ptCount val="9"/>
                <c:pt idx="0">
                  <c:v>3627.3162890577187</c:v>
                </c:pt>
                <c:pt idx="1">
                  <c:v>836.60923780084886</c:v>
                </c:pt>
                <c:pt idx="2">
                  <c:v>87.334296822043299</c:v>
                </c:pt>
                <c:pt idx="3">
                  <c:v>499.31485768951643</c:v>
                </c:pt>
                <c:pt idx="4">
                  <c:v>1032.8368254392401</c:v>
                </c:pt>
                <c:pt idx="5">
                  <c:v>3.9191800292511898</c:v>
                </c:pt>
                <c:pt idx="6">
                  <c:v>31.854282421202999</c:v>
                </c:pt>
                <c:pt idx="7" formatCode="General">
                  <c:v>0</c:v>
                </c:pt>
                <c:pt idx="8">
                  <c:v>58.383840255716002</c:v>
                </c:pt>
              </c:numCache>
            </c:numRef>
          </c:val>
          <c:extLst>
            <c:ext xmlns:c16="http://schemas.microsoft.com/office/drawing/2014/chart" uri="{C3380CC4-5D6E-409C-BE32-E72D297353CC}">
              <c16:uniqueId val="{00000000-B75E-4929-967F-3A0D8BE0F407}"/>
            </c:ext>
          </c:extLst>
        </c:ser>
        <c:ser>
          <c:idx val="1"/>
          <c:order val="1"/>
          <c:tx>
            <c:v>Unschärfe</c:v>
          </c:tx>
          <c:invertIfNegative val="0"/>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Analyse_unüberbaut_Hauptnutzung!$F$2:$F$10</c:f>
              <c:numCache>
                <c:formatCode>#,##0</c:formatCode>
                <c:ptCount val="9"/>
                <c:pt idx="0">
                  <c:v>253.66025062199094</c:v>
                </c:pt>
                <c:pt idx="1">
                  <c:v>94.441048417675972</c:v>
                </c:pt>
                <c:pt idx="2">
                  <c:v>8.7136754928987585</c:v>
                </c:pt>
                <c:pt idx="3">
                  <c:v>19.679776199352794</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1-B75E-4929-967F-3A0D8BE0F407}"/>
            </c:ext>
          </c:extLst>
        </c:ser>
        <c:ser>
          <c:idx val="2"/>
          <c:order val="2"/>
          <c:tx>
            <c:v>Unüberbaut</c:v>
          </c:tx>
          <c:invertIfNegative val="0"/>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Analyse_unüberbaut_Hauptnutzung!$G$2:$G$10</c:f>
              <c:numCache>
                <c:formatCode>#,##0</c:formatCode>
                <c:ptCount val="9"/>
                <c:pt idx="0">
                  <c:v>250.390164300891</c:v>
                </c:pt>
                <c:pt idx="1">
                  <c:v>272.97854543976501</c:v>
                </c:pt>
                <c:pt idx="2">
                  <c:v>5.8123451912049404</c:v>
                </c:pt>
                <c:pt idx="3">
                  <c:v>10.165204654849701</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2-B75E-4929-967F-3A0D8BE0F407}"/>
            </c:ext>
          </c:extLst>
        </c:ser>
        <c:dLbls>
          <c:showLegendKey val="0"/>
          <c:showVal val="0"/>
          <c:showCatName val="0"/>
          <c:showSerName val="0"/>
          <c:showPercent val="0"/>
          <c:showBubbleSize val="0"/>
        </c:dLbls>
        <c:gapWidth val="50"/>
        <c:overlap val="100"/>
        <c:axId val="500809648"/>
        <c:axId val="500818664"/>
      </c:barChart>
      <c:catAx>
        <c:axId val="500809648"/>
        <c:scaling>
          <c:orientation val="maxMin"/>
        </c:scaling>
        <c:delete val="0"/>
        <c:axPos val="l"/>
        <c:numFmt formatCode="General" sourceLinked="1"/>
        <c:majorTickMark val="out"/>
        <c:minorTickMark val="none"/>
        <c:tickLblPos val="nextTo"/>
        <c:crossAx val="500818664"/>
        <c:crosses val="autoZero"/>
        <c:auto val="1"/>
        <c:lblAlgn val="ctr"/>
        <c:lblOffset val="100"/>
        <c:noMultiLvlLbl val="0"/>
      </c:catAx>
      <c:valAx>
        <c:axId val="500818664"/>
        <c:scaling>
          <c:orientation val="minMax"/>
        </c:scaling>
        <c:delete val="0"/>
        <c:axPos val="t"/>
        <c:majorGridlines/>
        <c:numFmt formatCode="#,##0" sourceLinked="1"/>
        <c:majorTickMark val="out"/>
        <c:minorTickMark val="none"/>
        <c:tickLblPos val="high"/>
        <c:crossAx val="500809648"/>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7.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69850</xdr:rowOff>
    </xdr:from>
    <xdr:to>
      <xdr:col>4</xdr:col>
      <xdr:colOff>441325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644525</xdr:colOff>
      <xdr:row>12</xdr:row>
      <xdr:rowOff>69850</xdr:rowOff>
    </xdr:from>
    <xdr:to>
      <xdr:col>8</xdr:col>
      <xdr:colOff>1285875</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12</xdr:row>
      <xdr:rowOff>69850</xdr:rowOff>
    </xdr:from>
    <xdr:to>
      <xdr:col>4</xdr:col>
      <xdr:colOff>441325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644525</xdr:colOff>
      <xdr:row>12</xdr:row>
      <xdr:rowOff>69850</xdr:rowOff>
    </xdr:from>
    <xdr:to>
      <xdr:col>8</xdr:col>
      <xdr:colOff>1285875</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32</xdr:row>
      <xdr:rowOff>6350</xdr:rowOff>
    </xdr:from>
    <xdr:to>
      <xdr:col>4</xdr:col>
      <xdr:colOff>441325</xdr:colOff>
      <xdr:row>49</xdr:row>
      <xdr:rowOff>136525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12</xdr:row>
      <xdr:rowOff>69850</xdr:rowOff>
    </xdr:from>
    <xdr:to>
      <xdr:col>4</xdr:col>
      <xdr:colOff>441325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644525</xdr:colOff>
      <xdr:row>12</xdr:row>
      <xdr:rowOff>69850</xdr:rowOff>
    </xdr:from>
    <xdr:to>
      <xdr:col>8</xdr:col>
      <xdr:colOff>1285875</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32</xdr:row>
      <xdr:rowOff>6350</xdr:rowOff>
    </xdr:from>
    <xdr:to>
      <xdr:col>4</xdr:col>
      <xdr:colOff>441325</xdr:colOff>
      <xdr:row>49</xdr:row>
      <xdr:rowOff>136525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12</xdr:row>
      <xdr:rowOff>69850</xdr:rowOff>
    </xdr:from>
    <xdr:to>
      <xdr:col>3</xdr:col>
      <xdr:colOff>955675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1158875</xdr:colOff>
      <xdr:row>12</xdr:row>
      <xdr:rowOff>69850</xdr:rowOff>
    </xdr:from>
    <xdr:to>
      <xdr:col>8</xdr:col>
      <xdr:colOff>685800</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12</xdr:row>
      <xdr:rowOff>69850</xdr:rowOff>
    </xdr:from>
    <xdr:to>
      <xdr:col>3</xdr:col>
      <xdr:colOff>955675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1158875</xdr:colOff>
      <xdr:row>12</xdr:row>
      <xdr:rowOff>69850</xdr:rowOff>
    </xdr:from>
    <xdr:to>
      <xdr:col>8</xdr:col>
      <xdr:colOff>685800</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12</xdr:row>
      <xdr:rowOff>69850</xdr:rowOff>
    </xdr:from>
    <xdr:to>
      <xdr:col>3</xdr:col>
      <xdr:colOff>955675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1158875</xdr:colOff>
      <xdr:row>12</xdr:row>
      <xdr:rowOff>69850</xdr:rowOff>
    </xdr:from>
    <xdr:to>
      <xdr:col>8</xdr:col>
      <xdr:colOff>685800</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12</xdr:row>
      <xdr:rowOff>69850</xdr:rowOff>
    </xdr:from>
    <xdr:to>
      <xdr:col>4</xdr:col>
      <xdr:colOff>107950</xdr:colOff>
      <xdr:row>32</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311150</xdr:colOff>
      <xdr:row>12</xdr:row>
      <xdr:rowOff>69850</xdr:rowOff>
    </xdr:from>
    <xdr:to>
      <xdr:col>9</xdr:col>
      <xdr:colOff>171450</xdr:colOff>
      <xdr:row>32</xdr:row>
      <xdr:rowOff>69850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12</xdr:row>
      <xdr:rowOff>69850</xdr:rowOff>
    </xdr:from>
    <xdr:to>
      <xdr:col>3</xdr:col>
      <xdr:colOff>1089025</xdr:colOff>
      <xdr:row>32</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lf.giezendanner@are.admin.ch"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3"/>
  <sheetViews>
    <sheetView tabSelected="1" workbookViewId="0"/>
  </sheetViews>
  <sheetFormatPr baseColWidth="10" defaultRowHeight="15" x14ac:dyDescent="0.2"/>
  <cols>
    <col min="1" max="1" width="37.7109375" style="29" customWidth="1"/>
    <col min="2" max="2" width="57.7109375" style="29" customWidth="1"/>
    <col min="3" max="16384" width="11.42578125" style="30"/>
  </cols>
  <sheetData>
    <row r="1" spans="1:2" ht="18.75" x14ac:dyDescent="0.2">
      <c r="A1" s="28" t="s">
        <v>63</v>
      </c>
    </row>
    <row r="2" spans="1:2" ht="18.75" x14ac:dyDescent="0.2">
      <c r="A2" s="28" t="s">
        <v>64</v>
      </c>
    </row>
    <row r="4" spans="1:2" ht="12.75" x14ac:dyDescent="0.2">
      <c r="A4" s="61" t="s">
        <v>141</v>
      </c>
      <c r="B4" s="62"/>
    </row>
    <row r="5" spans="1:2" ht="12.75" x14ac:dyDescent="0.2">
      <c r="A5" s="63"/>
      <c r="B5" s="64"/>
    </row>
    <row r="6" spans="1:2" x14ac:dyDescent="0.2">
      <c r="A6" s="31" t="s">
        <v>65</v>
      </c>
      <c r="B6" s="32" t="s">
        <v>66</v>
      </c>
    </row>
    <row r="7" spans="1:2" x14ac:dyDescent="0.2">
      <c r="A7" s="33"/>
      <c r="B7" s="34"/>
    </row>
    <row r="8" spans="1:2" x14ac:dyDescent="0.2">
      <c r="A8" s="31" t="s">
        <v>67</v>
      </c>
      <c r="B8" s="32" t="s">
        <v>68</v>
      </c>
    </row>
    <row r="9" spans="1:2" x14ac:dyDescent="0.2">
      <c r="A9" s="35" t="s">
        <v>69</v>
      </c>
      <c r="B9" s="36">
        <v>86</v>
      </c>
    </row>
    <row r="10" spans="1:2" x14ac:dyDescent="0.2">
      <c r="A10" s="33"/>
      <c r="B10" s="34"/>
    </row>
    <row r="11" spans="1:2" x14ac:dyDescent="0.2">
      <c r="A11" s="31" t="s">
        <v>70</v>
      </c>
      <c r="B11" s="37"/>
    </row>
    <row r="12" spans="1:2" x14ac:dyDescent="0.2">
      <c r="A12" s="35" t="s">
        <v>71</v>
      </c>
      <c r="B12" s="38">
        <v>65</v>
      </c>
    </row>
    <row r="13" spans="1:2" x14ac:dyDescent="0.2">
      <c r="A13" s="35" t="s">
        <v>72</v>
      </c>
      <c r="B13" s="39" t="s">
        <v>68</v>
      </c>
    </row>
    <row r="14" spans="1:2" x14ac:dyDescent="0.2">
      <c r="A14" s="33"/>
      <c r="B14" s="40"/>
    </row>
    <row r="15" spans="1:2" x14ac:dyDescent="0.2">
      <c r="A15" s="31" t="s">
        <v>27</v>
      </c>
      <c r="B15" s="37" t="s">
        <v>73</v>
      </c>
    </row>
    <row r="16" spans="1:2" x14ac:dyDescent="0.2">
      <c r="A16" s="41"/>
      <c r="B16" s="39"/>
    </row>
    <row r="17" spans="1:2" ht="30" x14ac:dyDescent="0.2">
      <c r="A17" s="42" t="s">
        <v>74</v>
      </c>
      <c r="B17" s="43" t="s">
        <v>75</v>
      </c>
    </row>
    <row r="18" spans="1:2" ht="30" x14ac:dyDescent="0.2">
      <c r="A18" s="44"/>
      <c r="B18" s="45" t="s">
        <v>76</v>
      </c>
    </row>
    <row r="19" spans="1:2" ht="75" x14ac:dyDescent="0.2">
      <c r="A19" s="46"/>
      <c r="B19" s="47" t="s">
        <v>77</v>
      </c>
    </row>
    <row r="20" spans="1:2" ht="17.100000000000001" customHeight="1" x14ac:dyDescent="0.2">
      <c r="A20" s="48"/>
    </row>
    <row r="21" spans="1:2" ht="17.100000000000001" customHeight="1" x14ac:dyDescent="0.2">
      <c r="A21" s="49" t="s">
        <v>78</v>
      </c>
    </row>
    <row r="22" spans="1:2" ht="15" customHeight="1" x14ac:dyDescent="0.2">
      <c r="A22" s="48" t="s">
        <v>79</v>
      </c>
    </row>
    <row r="23" spans="1:2" ht="15" customHeight="1" x14ac:dyDescent="0.2">
      <c r="A23" s="48" t="s">
        <v>80</v>
      </c>
    </row>
    <row r="24" spans="1:2" ht="15" customHeight="1" x14ac:dyDescent="0.2">
      <c r="A24" s="48" t="s">
        <v>81</v>
      </c>
    </row>
    <row r="25" spans="1:2" ht="15" customHeight="1" x14ac:dyDescent="0.2">
      <c r="A25" s="48" t="s">
        <v>82</v>
      </c>
    </row>
    <row r="26" spans="1:2" ht="15" customHeight="1" x14ac:dyDescent="0.2">
      <c r="A26" s="48" t="s">
        <v>83</v>
      </c>
    </row>
    <row r="27" spans="1:2" ht="15" customHeight="1" x14ac:dyDescent="0.2">
      <c r="A27" s="48" t="s">
        <v>84</v>
      </c>
    </row>
    <row r="28" spans="1:2" ht="15" customHeight="1" x14ac:dyDescent="0.2">
      <c r="A28" s="48" t="s">
        <v>85</v>
      </c>
    </row>
    <row r="29" spans="1:2" ht="15" customHeight="1" x14ac:dyDescent="0.2">
      <c r="A29" s="48" t="s">
        <v>86</v>
      </c>
    </row>
    <row r="30" spans="1:2" ht="15" customHeight="1" x14ac:dyDescent="0.2">
      <c r="A30" s="48" t="s">
        <v>87</v>
      </c>
    </row>
    <row r="31" spans="1:2" x14ac:dyDescent="0.2">
      <c r="A31" s="48"/>
    </row>
    <row r="32" spans="1:2" x14ac:dyDescent="0.2">
      <c r="A32" s="48"/>
    </row>
    <row r="33" spans="1:1" x14ac:dyDescent="0.2">
      <c r="A33" s="48"/>
    </row>
    <row r="34" spans="1:1" x14ac:dyDescent="0.2">
      <c r="A34" s="50" t="s">
        <v>64</v>
      </c>
    </row>
    <row r="35" spans="1:1" x14ac:dyDescent="0.2">
      <c r="A35" s="50" t="s">
        <v>88</v>
      </c>
    </row>
    <row r="36" spans="1:1" x14ac:dyDescent="0.2">
      <c r="A36" s="50" t="s">
        <v>89</v>
      </c>
    </row>
    <row r="37" spans="1:1" x14ac:dyDescent="0.2">
      <c r="A37" s="50"/>
    </row>
    <row r="38" spans="1:1" x14ac:dyDescent="0.2">
      <c r="A38" s="50" t="s">
        <v>90</v>
      </c>
    </row>
    <row r="39" spans="1:1" x14ac:dyDescent="0.2">
      <c r="A39" s="50" t="s">
        <v>63</v>
      </c>
    </row>
    <row r="40" spans="1:1" x14ac:dyDescent="0.2">
      <c r="A40" s="50" t="s">
        <v>91</v>
      </c>
    </row>
    <row r="41" spans="1:1" x14ac:dyDescent="0.2">
      <c r="A41" s="51" t="s">
        <v>92</v>
      </c>
    </row>
    <row r="42" spans="1:1" x14ac:dyDescent="0.2">
      <c r="A42" s="50"/>
    </row>
    <row r="43" spans="1:1" x14ac:dyDescent="0.2">
      <c r="A43" s="50" t="s">
        <v>93</v>
      </c>
    </row>
  </sheetData>
  <mergeCells count="1">
    <mergeCell ref="A4:B5"/>
  </mergeCells>
  <hyperlinks>
    <hyperlink ref="A41" r:id="rId1"/>
  </hyperlinks>
  <pageMargins left="0.70866141732283472" right="0.70866141732283472" top="0.78740157480314965" bottom="0.78740157480314965" header="0.31496062992125984" footer="0.31496062992125984"/>
  <pageSetup paperSize="9" scale="93"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heetViews>
  <sheetFormatPr baseColWidth="10" defaultRowHeight="12.75" x14ac:dyDescent="0.2"/>
  <cols>
    <col min="1" max="1" width="10.7109375" style="1" customWidth="1"/>
    <col min="2" max="2" width="38.7109375" style="1" customWidth="1"/>
    <col min="3" max="4" width="20.7109375" style="1" customWidth="1"/>
    <col min="5" max="6" width="15.7109375" style="1" customWidth="1"/>
    <col min="7" max="16384" width="11.42578125" style="1"/>
  </cols>
  <sheetData>
    <row r="1" spans="1:6" ht="50.1" customHeight="1" x14ac:dyDescent="0.2">
      <c r="A1" s="2" t="s">
        <v>28</v>
      </c>
      <c r="B1" s="2" t="s">
        <v>0</v>
      </c>
      <c r="C1" s="2" t="s">
        <v>55</v>
      </c>
      <c r="D1" s="2" t="s">
        <v>56</v>
      </c>
      <c r="E1" s="2" t="s">
        <v>57</v>
      </c>
      <c r="F1" s="2" t="s">
        <v>58</v>
      </c>
    </row>
    <row r="2" spans="1:6" ht="15" customHeight="1" x14ac:dyDescent="0.25">
      <c r="A2" s="5">
        <v>11</v>
      </c>
      <c r="B2" s="5" t="s">
        <v>1</v>
      </c>
      <c r="C2" s="15">
        <v>3252.5208050000001</v>
      </c>
      <c r="D2" s="15">
        <v>4131.3667039806005</v>
      </c>
      <c r="E2" s="15">
        <f t="shared" ref="E2:E11" si="0">D2-C2</f>
        <v>878.8458989806004</v>
      </c>
      <c r="F2" s="25">
        <f t="shared" ref="F2:F11" si="1">D2/C2-1</f>
        <v>0.27020454338972333</v>
      </c>
    </row>
    <row r="3" spans="1:6" ht="15" customHeight="1" x14ac:dyDescent="0.25">
      <c r="A3" s="8">
        <v>12</v>
      </c>
      <c r="B3" s="8" t="s">
        <v>2</v>
      </c>
      <c r="C3" s="17">
        <v>1205.083116</v>
      </c>
      <c r="D3" s="17">
        <v>1204.0288316582898</v>
      </c>
      <c r="E3" s="17">
        <f t="shared" si="0"/>
        <v>-1.0542843417101722</v>
      </c>
      <c r="F3" s="26">
        <f t="shared" si="1"/>
        <v>-8.7486442031448064E-4</v>
      </c>
    </row>
    <row r="4" spans="1:6" ht="15" customHeight="1" x14ac:dyDescent="0.25">
      <c r="A4" s="8">
        <v>13</v>
      </c>
      <c r="B4" s="8" t="s">
        <v>3</v>
      </c>
      <c r="C4" s="17">
        <v>955.95488399999999</v>
      </c>
      <c r="D4" s="17">
        <v>101.860317506147</v>
      </c>
      <c r="E4" s="17">
        <f t="shared" si="0"/>
        <v>-854.09456649385299</v>
      </c>
      <c r="F4" s="26">
        <f t="shared" si="1"/>
        <v>-0.89344652220413057</v>
      </c>
    </row>
    <row r="5" spans="1:6" ht="15" customHeight="1" x14ac:dyDescent="0.25">
      <c r="A5" s="8">
        <v>14</v>
      </c>
      <c r="B5" s="8" t="s">
        <v>4</v>
      </c>
      <c r="C5" s="17">
        <v>558.12295959999994</v>
      </c>
      <c r="D5" s="17">
        <v>529.15983854371893</v>
      </c>
      <c r="E5" s="17">
        <f t="shared" si="0"/>
        <v>-28.963121056281011</v>
      </c>
      <c r="F5" s="26">
        <f t="shared" si="1"/>
        <v>-5.1893799669231577E-2</v>
      </c>
    </row>
    <row r="6" spans="1:6" ht="15" customHeight="1" x14ac:dyDescent="0.25">
      <c r="A6" s="8">
        <v>15</v>
      </c>
      <c r="B6" s="8" t="s">
        <v>5</v>
      </c>
      <c r="C6" s="17">
        <v>1050.5998500000001</v>
      </c>
      <c r="D6" s="17">
        <v>1032.8368254392401</v>
      </c>
      <c r="E6" s="17">
        <f t="shared" si="0"/>
        <v>-17.763024560759959</v>
      </c>
      <c r="F6" s="26">
        <f t="shared" si="1"/>
        <v>-1.6907507230997543E-2</v>
      </c>
    </row>
    <row r="7" spans="1:6" ht="15" customHeight="1" x14ac:dyDescent="0.25">
      <c r="A7" s="8">
        <v>16</v>
      </c>
      <c r="B7" s="8" t="s">
        <v>6</v>
      </c>
      <c r="C7" s="17">
        <v>0.96611299999999989</v>
      </c>
      <c r="D7" s="17">
        <v>3.9191800292511898</v>
      </c>
      <c r="E7" s="17">
        <f t="shared" si="0"/>
        <v>2.9530670292511898</v>
      </c>
      <c r="F7" s="26">
        <f t="shared" si="1"/>
        <v>3.0566476481024374</v>
      </c>
    </row>
    <row r="8" spans="1:6" ht="15" customHeight="1" x14ac:dyDescent="0.25">
      <c r="A8" s="8">
        <v>17</v>
      </c>
      <c r="B8" s="8" t="s">
        <v>7</v>
      </c>
      <c r="C8" s="17">
        <v>19.907635070000001</v>
      </c>
      <c r="D8" s="17">
        <v>31.854282421202999</v>
      </c>
      <c r="E8" s="17">
        <f t="shared" si="0"/>
        <v>11.946647351202998</v>
      </c>
      <c r="F8" s="26">
        <f t="shared" si="1"/>
        <v>0.60010379481016862</v>
      </c>
    </row>
    <row r="9" spans="1:6" ht="15" customHeight="1" x14ac:dyDescent="0.25">
      <c r="A9" s="8">
        <v>18</v>
      </c>
      <c r="B9" s="8" t="s">
        <v>27</v>
      </c>
      <c r="C9" s="13" t="s">
        <v>62</v>
      </c>
      <c r="D9" s="13" t="s">
        <v>62</v>
      </c>
      <c r="E9" s="13" t="s">
        <v>62</v>
      </c>
      <c r="F9" s="13" t="s">
        <v>62</v>
      </c>
    </row>
    <row r="10" spans="1:6" ht="15" customHeight="1" x14ac:dyDescent="0.25">
      <c r="A10" s="8">
        <v>19</v>
      </c>
      <c r="B10" s="8" t="s">
        <v>8</v>
      </c>
      <c r="C10" s="17">
        <v>64.693227379999996</v>
      </c>
      <c r="D10" s="17">
        <v>58.383840255716002</v>
      </c>
      <c r="E10" s="17">
        <f t="shared" si="0"/>
        <v>-6.3093871242839938</v>
      </c>
      <c r="F10" s="26">
        <f t="shared" si="1"/>
        <v>-9.7527784279851093E-2</v>
      </c>
    </row>
    <row r="11" spans="1:6" ht="15" customHeight="1" x14ac:dyDescent="0.2">
      <c r="A11" s="67"/>
      <c r="B11" s="67"/>
      <c r="C11" s="11">
        <f t="shared" ref="C11:D11" si="2">SUM(C2:C10)</f>
        <v>7107.8485900500009</v>
      </c>
      <c r="D11" s="11">
        <f t="shared" si="2"/>
        <v>7093.4098198341662</v>
      </c>
      <c r="E11" s="24">
        <f t="shared" si="0"/>
        <v>-14.438770215834666</v>
      </c>
      <c r="F11" s="27">
        <f t="shared" si="1"/>
        <v>-2.031384044399398E-3</v>
      </c>
    </row>
    <row r="12" spans="1:6" ht="15" customHeight="1" x14ac:dyDescent="0.2">
      <c r="A12" s="3" t="s">
        <v>33</v>
      </c>
      <c r="B12" s="3"/>
      <c r="C12" s="3"/>
      <c r="D12" s="3"/>
      <c r="E12" s="3"/>
      <c r="F12" s="4"/>
    </row>
  </sheetData>
  <mergeCells count="1">
    <mergeCell ref="A11:B11"/>
  </mergeCells>
  <printOptions horizontalCentered="1" verticalCentered="1"/>
  <pageMargins left="0.7" right="0.7" top="0.78740157499999996" bottom="0.78740157499999996"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0"/>
  <sheetViews>
    <sheetView workbookViewId="0">
      <selection sqref="A1:A2"/>
    </sheetView>
  </sheetViews>
  <sheetFormatPr baseColWidth="10" defaultRowHeight="15" x14ac:dyDescent="0.25"/>
  <cols>
    <col min="1" max="1" width="50.7109375" style="60" customWidth="1"/>
    <col min="2" max="2" width="70.7109375" style="60" customWidth="1"/>
    <col min="3" max="16384" width="11.42578125" style="52"/>
  </cols>
  <sheetData>
    <row r="1" spans="1:2" x14ac:dyDescent="0.25">
      <c r="A1" s="65" t="s">
        <v>94</v>
      </c>
      <c r="B1" s="65" t="s">
        <v>95</v>
      </c>
    </row>
    <row r="2" spans="1:2" x14ac:dyDescent="0.25">
      <c r="A2" s="66"/>
      <c r="B2" s="66"/>
    </row>
    <row r="3" spans="1:2" x14ac:dyDescent="0.25">
      <c r="A3" s="53" t="s">
        <v>28</v>
      </c>
      <c r="B3" s="54" t="s">
        <v>96</v>
      </c>
    </row>
    <row r="4" spans="1:2" x14ac:dyDescent="0.25">
      <c r="A4" s="55" t="s">
        <v>34</v>
      </c>
      <c r="B4" s="56" t="s">
        <v>97</v>
      </c>
    </row>
    <row r="5" spans="1:2" ht="30" x14ac:dyDescent="0.25">
      <c r="A5" s="55" t="s">
        <v>0</v>
      </c>
      <c r="B5" s="56" t="s">
        <v>98</v>
      </c>
    </row>
    <row r="6" spans="1:2" ht="30" x14ac:dyDescent="0.25">
      <c r="A6" s="55" t="s">
        <v>35</v>
      </c>
      <c r="B6" s="56" t="s">
        <v>99</v>
      </c>
    </row>
    <row r="7" spans="1:2" ht="30" x14ac:dyDescent="0.25">
      <c r="A7" s="55" t="s">
        <v>36</v>
      </c>
      <c r="B7" s="56" t="s">
        <v>100</v>
      </c>
    </row>
    <row r="8" spans="1:2" x14ac:dyDescent="0.25">
      <c r="A8" s="55" t="s">
        <v>29</v>
      </c>
      <c r="B8" s="56" t="s">
        <v>101</v>
      </c>
    </row>
    <row r="9" spans="1:2" ht="30" x14ac:dyDescent="0.25">
      <c r="A9" s="55" t="s">
        <v>30</v>
      </c>
      <c r="B9" s="56" t="s">
        <v>102</v>
      </c>
    </row>
    <row r="10" spans="1:2" ht="45" x14ac:dyDescent="0.25">
      <c r="A10" s="55" t="s">
        <v>31</v>
      </c>
      <c r="B10" s="56" t="s">
        <v>103</v>
      </c>
    </row>
    <row r="11" spans="1:2" ht="17.25" x14ac:dyDescent="0.25">
      <c r="A11" s="55" t="s">
        <v>104</v>
      </c>
      <c r="B11" s="56" t="s">
        <v>105</v>
      </c>
    </row>
    <row r="12" spans="1:2" ht="45" x14ac:dyDescent="0.25">
      <c r="A12" s="55" t="s">
        <v>32</v>
      </c>
      <c r="B12" s="56" t="s">
        <v>106</v>
      </c>
    </row>
    <row r="13" spans="1:2" ht="17.25" x14ac:dyDescent="0.25">
      <c r="A13" s="55" t="s">
        <v>107</v>
      </c>
      <c r="B13" s="57" t="s">
        <v>108</v>
      </c>
    </row>
    <row r="14" spans="1:2" ht="17.25" x14ac:dyDescent="0.25">
      <c r="A14" s="55" t="s">
        <v>109</v>
      </c>
      <c r="B14" s="57" t="s">
        <v>110</v>
      </c>
    </row>
    <row r="15" spans="1:2" x14ac:dyDescent="0.25">
      <c r="A15" s="55" t="s">
        <v>37</v>
      </c>
      <c r="B15" s="57" t="s">
        <v>111</v>
      </c>
    </row>
    <row r="16" spans="1:2" x14ac:dyDescent="0.25">
      <c r="A16" s="55" t="s">
        <v>38</v>
      </c>
      <c r="B16" s="57" t="s">
        <v>112</v>
      </c>
    </row>
    <row r="17" spans="1:2" x14ac:dyDescent="0.25">
      <c r="A17" s="55" t="s">
        <v>39</v>
      </c>
      <c r="B17" s="57" t="s">
        <v>113</v>
      </c>
    </row>
    <row r="18" spans="1:2" ht="30" x14ac:dyDescent="0.25">
      <c r="A18" s="55" t="s">
        <v>40</v>
      </c>
      <c r="B18" s="57" t="s">
        <v>114</v>
      </c>
    </row>
    <row r="19" spans="1:2" x14ac:dyDescent="0.25">
      <c r="A19" s="55" t="s">
        <v>41</v>
      </c>
      <c r="B19" s="57" t="s">
        <v>115</v>
      </c>
    </row>
    <row r="20" spans="1:2" x14ac:dyDescent="0.25">
      <c r="A20" s="55" t="s">
        <v>42</v>
      </c>
      <c r="B20" s="57" t="s">
        <v>116</v>
      </c>
    </row>
    <row r="21" spans="1:2" ht="30" x14ac:dyDescent="0.25">
      <c r="A21" s="55" t="s">
        <v>43</v>
      </c>
      <c r="B21" s="57" t="s">
        <v>117</v>
      </c>
    </row>
    <row r="22" spans="1:2" x14ac:dyDescent="0.25">
      <c r="A22" s="55" t="s">
        <v>44</v>
      </c>
      <c r="B22" s="57" t="s">
        <v>118</v>
      </c>
    </row>
    <row r="23" spans="1:2" ht="17.25" x14ac:dyDescent="0.25">
      <c r="A23" s="55" t="s">
        <v>119</v>
      </c>
      <c r="B23" s="57" t="s">
        <v>120</v>
      </c>
    </row>
    <row r="24" spans="1:2" ht="45" x14ac:dyDescent="0.25">
      <c r="A24" s="55" t="s">
        <v>121</v>
      </c>
      <c r="B24" s="57" t="s">
        <v>122</v>
      </c>
    </row>
    <row r="25" spans="1:2" x14ac:dyDescent="0.25">
      <c r="A25" s="55" t="s">
        <v>45</v>
      </c>
      <c r="B25" s="57" t="s">
        <v>123</v>
      </c>
    </row>
    <row r="26" spans="1:2" x14ac:dyDescent="0.25">
      <c r="A26" s="55" t="s">
        <v>46</v>
      </c>
      <c r="B26" s="57" t="s">
        <v>124</v>
      </c>
    </row>
    <row r="27" spans="1:2" x14ac:dyDescent="0.25">
      <c r="A27" s="55" t="s">
        <v>47</v>
      </c>
      <c r="B27" s="57" t="s">
        <v>125</v>
      </c>
    </row>
    <row r="28" spans="1:2" x14ac:dyDescent="0.25">
      <c r="A28" s="55" t="s">
        <v>48</v>
      </c>
      <c r="B28" s="57" t="s">
        <v>126</v>
      </c>
    </row>
    <row r="29" spans="1:2" x14ac:dyDescent="0.25">
      <c r="A29" s="55" t="s">
        <v>49</v>
      </c>
      <c r="B29" s="57" t="s">
        <v>127</v>
      </c>
    </row>
    <row r="30" spans="1:2" x14ac:dyDescent="0.25">
      <c r="A30" s="55" t="s">
        <v>50</v>
      </c>
      <c r="B30" s="57" t="s">
        <v>128</v>
      </c>
    </row>
    <row r="31" spans="1:2" x14ac:dyDescent="0.25">
      <c r="A31" s="55" t="s">
        <v>51</v>
      </c>
      <c r="B31" s="57" t="s">
        <v>129</v>
      </c>
    </row>
    <row r="32" spans="1:2" x14ac:dyDescent="0.25">
      <c r="A32" s="55" t="s">
        <v>52</v>
      </c>
      <c r="B32" s="57" t="s">
        <v>130</v>
      </c>
    </row>
    <row r="33" spans="1:2" x14ac:dyDescent="0.25">
      <c r="A33" s="55" t="s">
        <v>53</v>
      </c>
      <c r="B33" s="57" t="s">
        <v>131</v>
      </c>
    </row>
    <row r="34" spans="1:2" x14ac:dyDescent="0.25">
      <c r="A34" s="55" t="s">
        <v>54</v>
      </c>
      <c r="B34" s="57" t="s">
        <v>132</v>
      </c>
    </row>
    <row r="35" spans="1:2" x14ac:dyDescent="0.25">
      <c r="A35" s="55" t="s">
        <v>55</v>
      </c>
      <c r="B35" s="57" t="s">
        <v>133</v>
      </c>
    </row>
    <row r="36" spans="1:2" x14ac:dyDescent="0.25">
      <c r="A36" s="55" t="s">
        <v>56</v>
      </c>
      <c r="B36" s="57" t="s">
        <v>134</v>
      </c>
    </row>
    <row r="37" spans="1:2" x14ac:dyDescent="0.25">
      <c r="A37" s="55" t="s">
        <v>57</v>
      </c>
      <c r="B37" s="57" t="s">
        <v>135</v>
      </c>
    </row>
    <row r="38" spans="1:2" ht="30" x14ac:dyDescent="0.25">
      <c r="A38" s="55" t="s">
        <v>58</v>
      </c>
      <c r="B38" s="57" t="s">
        <v>136</v>
      </c>
    </row>
    <row r="39" spans="1:2" x14ac:dyDescent="0.25">
      <c r="A39" s="55" t="s">
        <v>137</v>
      </c>
      <c r="B39" s="57" t="s">
        <v>138</v>
      </c>
    </row>
    <row r="40" spans="1:2" x14ac:dyDescent="0.25">
      <c r="A40" s="58" t="s">
        <v>139</v>
      </c>
      <c r="B40" s="59" t="s">
        <v>140</v>
      </c>
    </row>
  </sheetData>
  <mergeCells count="2">
    <mergeCell ref="A1:A2"/>
    <mergeCell ref="B1:B2"/>
  </mergeCells>
  <pageMargins left="0.70866141732283472" right="0.70866141732283472" top="0.78740157480314965" bottom="0.78740157480314965" header="0.31496062992125984" footer="0.31496062992125984"/>
  <pageSetup paperSize="9"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heetViews>
  <sheetFormatPr baseColWidth="10" defaultRowHeight="12.75" x14ac:dyDescent="0.2"/>
  <cols>
    <col min="1" max="1" width="10.7109375" style="1" customWidth="1"/>
    <col min="2" max="2" width="38.7109375" style="1" customWidth="1"/>
    <col min="3" max="3" width="17.7109375" style="1" customWidth="1"/>
    <col min="4" max="4" width="12.7109375" style="1" customWidth="1"/>
    <col min="5" max="6" width="17.7109375" style="1" customWidth="1"/>
    <col min="7" max="9" width="20.7109375" style="1" customWidth="1"/>
    <col min="10" max="16384" width="11.42578125" style="1"/>
  </cols>
  <sheetData>
    <row r="1" spans="1:9" ht="50.1" customHeight="1" x14ac:dyDescent="0.2">
      <c r="A1" s="2" t="s">
        <v>28</v>
      </c>
      <c r="B1" s="2" t="s">
        <v>0</v>
      </c>
      <c r="C1" s="2" t="s">
        <v>29</v>
      </c>
      <c r="D1" s="2" t="s">
        <v>30</v>
      </c>
      <c r="E1" s="2" t="s">
        <v>31</v>
      </c>
      <c r="F1" s="2" t="s">
        <v>32</v>
      </c>
      <c r="G1" s="2" t="s">
        <v>59</v>
      </c>
      <c r="H1" s="2" t="s">
        <v>60</v>
      </c>
      <c r="I1" s="2" t="s">
        <v>61</v>
      </c>
    </row>
    <row r="2" spans="1:9" ht="15" customHeight="1" x14ac:dyDescent="0.25">
      <c r="A2" s="5">
        <v>11</v>
      </c>
      <c r="B2" s="5" t="s">
        <v>1</v>
      </c>
      <c r="C2" s="6">
        <v>4131.3667039806005</v>
      </c>
      <c r="D2" s="7">
        <f t="shared" ref="D2:D8" si="0">C2/$C$11</f>
        <v>0.58242323634378512</v>
      </c>
      <c r="E2" s="6">
        <v>237967</v>
      </c>
      <c r="F2" s="6">
        <v>31835</v>
      </c>
      <c r="G2" s="6">
        <f>(C2*10000)/E2</f>
        <v>173.6109084024508</v>
      </c>
      <c r="H2" s="6">
        <f>(C2*10000)/F2</f>
        <v>1297.7435853559293</v>
      </c>
      <c r="I2" s="6">
        <f>(C2*10000)/(E2+F2)</f>
        <v>153.12587393646456</v>
      </c>
    </row>
    <row r="3" spans="1:9" ht="15" customHeight="1" x14ac:dyDescent="0.25">
      <c r="A3" s="8">
        <v>12</v>
      </c>
      <c r="B3" s="8" t="s">
        <v>2</v>
      </c>
      <c r="C3" s="9">
        <v>1204.0288316582898</v>
      </c>
      <c r="D3" s="10">
        <f t="shared" si="0"/>
        <v>0.16973907644411815</v>
      </c>
      <c r="E3" s="9">
        <v>3453</v>
      </c>
      <c r="F3" s="9">
        <v>68381</v>
      </c>
      <c r="G3" s="9">
        <f t="shared" ref="G3:G10" si="1">(C3*10000)/E3</f>
        <v>3486.9065498357654</v>
      </c>
      <c r="H3" s="9">
        <f t="shared" ref="H3:H10" si="2">(C3*10000)/F3</f>
        <v>176.07651711122824</v>
      </c>
      <c r="I3" s="9">
        <f t="shared" ref="I3:I10" si="3">(C3*10000)/(E3+F3)</f>
        <v>167.61266693463955</v>
      </c>
    </row>
    <row r="4" spans="1:9" ht="15" customHeight="1" x14ac:dyDescent="0.25">
      <c r="A4" s="8">
        <v>13</v>
      </c>
      <c r="B4" s="8" t="s">
        <v>3</v>
      </c>
      <c r="C4" s="9">
        <v>101.860317506147</v>
      </c>
      <c r="D4" s="10">
        <f t="shared" si="0"/>
        <v>1.4359852326779611E-2</v>
      </c>
      <c r="E4" s="9">
        <v>4087</v>
      </c>
      <c r="F4" s="9">
        <v>2676</v>
      </c>
      <c r="G4" s="9">
        <f t="shared" si="1"/>
        <v>249.23004038695132</v>
      </c>
      <c r="H4" s="9">
        <f t="shared" si="2"/>
        <v>380.64393686900974</v>
      </c>
      <c r="I4" s="9">
        <f t="shared" si="3"/>
        <v>150.61410247840752</v>
      </c>
    </row>
    <row r="5" spans="1:9" ht="15" customHeight="1" x14ac:dyDescent="0.25">
      <c r="A5" s="8">
        <v>14</v>
      </c>
      <c r="B5" s="8" t="s">
        <v>4</v>
      </c>
      <c r="C5" s="9">
        <v>529.15983854371893</v>
      </c>
      <c r="D5" s="10">
        <f t="shared" si="0"/>
        <v>7.4598796909226078E-2</v>
      </c>
      <c r="E5" s="9">
        <v>30446</v>
      </c>
      <c r="F5" s="9">
        <v>16625</v>
      </c>
      <c r="G5" s="9">
        <f t="shared" si="1"/>
        <v>173.80274536678675</v>
      </c>
      <c r="H5" s="9">
        <f t="shared" si="2"/>
        <v>318.29163220674826</v>
      </c>
      <c r="I5" s="9">
        <f t="shared" si="3"/>
        <v>112.41737769406194</v>
      </c>
    </row>
    <row r="6" spans="1:9" ht="15" customHeight="1" x14ac:dyDescent="0.25">
      <c r="A6" s="8">
        <v>15</v>
      </c>
      <c r="B6" s="8" t="s">
        <v>5</v>
      </c>
      <c r="C6" s="9">
        <v>1032.8368254392401</v>
      </c>
      <c r="D6" s="10">
        <f t="shared" si="0"/>
        <v>0.14560512527434744</v>
      </c>
      <c r="E6" s="9">
        <v>3894</v>
      </c>
      <c r="F6" s="9">
        <v>23851</v>
      </c>
      <c r="G6" s="9">
        <f t="shared" si="1"/>
        <v>2652.380137234823</v>
      </c>
      <c r="H6" s="9">
        <f t="shared" si="2"/>
        <v>433.03711602835943</v>
      </c>
      <c r="I6" s="9">
        <f t="shared" si="3"/>
        <v>372.2605245771274</v>
      </c>
    </row>
    <row r="7" spans="1:9" ht="15" customHeight="1" x14ac:dyDescent="0.25">
      <c r="A7" s="8">
        <v>16</v>
      </c>
      <c r="B7" s="8" t="s">
        <v>6</v>
      </c>
      <c r="C7" s="9">
        <v>3.9191800292511898</v>
      </c>
      <c r="D7" s="10">
        <f t="shared" si="0"/>
        <v>5.52510023922855E-4</v>
      </c>
      <c r="E7" s="9">
        <v>10</v>
      </c>
      <c r="F7" s="9">
        <v>45</v>
      </c>
      <c r="G7" s="9">
        <f t="shared" si="1"/>
        <v>3919.1800292511898</v>
      </c>
      <c r="H7" s="9">
        <f t="shared" si="2"/>
        <v>870.92889538915335</v>
      </c>
      <c r="I7" s="9">
        <f t="shared" si="3"/>
        <v>712.57818713658003</v>
      </c>
    </row>
    <row r="8" spans="1:9" ht="15" customHeight="1" x14ac:dyDescent="0.25">
      <c r="A8" s="8">
        <v>17</v>
      </c>
      <c r="B8" s="8" t="s">
        <v>7</v>
      </c>
      <c r="C8" s="9">
        <v>31.854282421202999</v>
      </c>
      <c r="D8" s="10">
        <f t="shared" si="0"/>
        <v>4.4906868812420748E-3</v>
      </c>
      <c r="E8" s="9">
        <v>217</v>
      </c>
      <c r="F8" s="9">
        <v>412</v>
      </c>
      <c r="G8" s="9">
        <f t="shared" si="1"/>
        <v>1467.9392820830874</v>
      </c>
      <c r="H8" s="9">
        <f t="shared" si="2"/>
        <v>773.16219468939312</v>
      </c>
      <c r="I8" s="9">
        <f t="shared" si="3"/>
        <v>506.42738348494436</v>
      </c>
    </row>
    <row r="9" spans="1:9" ht="15" customHeight="1" x14ac:dyDescent="0.25">
      <c r="A9" s="8">
        <v>18</v>
      </c>
      <c r="B9" s="8" t="s">
        <v>27</v>
      </c>
      <c r="C9" s="13" t="s">
        <v>62</v>
      </c>
      <c r="D9" s="13" t="s">
        <v>62</v>
      </c>
      <c r="E9" s="13" t="s">
        <v>62</v>
      </c>
      <c r="F9" s="13" t="s">
        <v>62</v>
      </c>
      <c r="G9" s="13" t="s">
        <v>62</v>
      </c>
      <c r="H9" s="13" t="s">
        <v>62</v>
      </c>
      <c r="I9" s="13" t="s">
        <v>62</v>
      </c>
    </row>
    <row r="10" spans="1:9" ht="15" customHeight="1" x14ac:dyDescent="0.25">
      <c r="A10" s="8">
        <v>19</v>
      </c>
      <c r="B10" s="8" t="s">
        <v>8</v>
      </c>
      <c r="C10" s="9">
        <v>58.383840255716002</v>
      </c>
      <c r="D10" s="10">
        <f>C10/$C$11</f>
        <v>8.2307157965787643E-3</v>
      </c>
      <c r="E10" s="9">
        <v>76</v>
      </c>
      <c r="F10" s="9">
        <v>370</v>
      </c>
      <c r="G10" s="9">
        <f t="shared" si="1"/>
        <v>7682.0842441731584</v>
      </c>
      <c r="H10" s="9">
        <f t="shared" si="2"/>
        <v>1577.9416285328648</v>
      </c>
      <c r="I10" s="9">
        <f t="shared" si="3"/>
        <v>1309.0547142537221</v>
      </c>
    </row>
    <row r="11" spans="1:9" ht="15" customHeight="1" x14ac:dyDescent="0.2">
      <c r="A11" s="67"/>
      <c r="B11" s="67"/>
      <c r="C11" s="11">
        <f>SUM(C2:C10)</f>
        <v>7093.4098198341662</v>
      </c>
      <c r="D11" s="12"/>
      <c r="E11" s="11">
        <f>SUM(E2:E10)</f>
        <v>280150</v>
      </c>
      <c r="F11" s="11">
        <f>SUM(F2:F10)</f>
        <v>144195</v>
      </c>
      <c r="G11" s="11">
        <f>(C11*10000)/E11</f>
        <v>253.20042191091082</v>
      </c>
      <c r="H11" s="11">
        <f>(C11*10000)/F11</f>
        <v>491.93174658165447</v>
      </c>
      <c r="I11" s="11">
        <f>(C11*10000)/(E11+F11)</f>
        <v>167.16138566105803</v>
      </c>
    </row>
    <row r="12" spans="1:9" ht="15" customHeight="1" x14ac:dyDescent="0.2">
      <c r="A12" s="3" t="s">
        <v>33</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7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heetViews>
  <sheetFormatPr baseColWidth="10" defaultRowHeight="12.75" x14ac:dyDescent="0.2"/>
  <cols>
    <col min="1" max="1" width="10.7109375" style="1" customWidth="1"/>
    <col min="2" max="2" width="38.7109375" style="1" customWidth="1"/>
    <col min="3" max="3" width="17.7109375" style="1" customWidth="1"/>
    <col min="4" max="4" width="12.7109375" style="1" customWidth="1"/>
    <col min="5" max="6" width="17.7109375" style="1" customWidth="1"/>
    <col min="7" max="9" width="20.7109375" style="1" customWidth="1"/>
    <col min="10" max="16384" width="11.42578125" style="1"/>
  </cols>
  <sheetData>
    <row r="1" spans="1:9" ht="50.1" customHeight="1" x14ac:dyDescent="0.2">
      <c r="A1" s="2" t="s">
        <v>34</v>
      </c>
      <c r="B1" s="2" t="s">
        <v>35</v>
      </c>
      <c r="C1" s="2" t="s">
        <v>29</v>
      </c>
      <c r="D1" s="2" t="s">
        <v>30</v>
      </c>
      <c r="E1" s="2" t="s">
        <v>31</v>
      </c>
      <c r="F1" s="2" t="s">
        <v>32</v>
      </c>
      <c r="G1" s="2" t="s">
        <v>59</v>
      </c>
      <c r="H1" s="2" t="s">
        <v>60</v>
      </c>
      <c r="I1" s="2" t="s">
        <v>61</v>
      </c>
    </row>
    <row r="2" spans="1:9" ht="15" customHeight="1" x14ac:dyDescent="0.25">
      <c r="A2" s="5">
        <v>11</v>
      </c>
      <c r="B2" s="5" t="s">
        <v>18</v>
      </c>
      <c r="C2" s="6">
        <v>4197.4724322939501</v>
      </c>
      <c r="D2" s="7">
        <f>C2/$C$11</f>
        <v>0.59174255244032681</v>
      </c>
      <c r="E2" s="6">
        <v>193259</v>
      </c>
      <c r="F2" s="6">
        <v>113778</v>
      </c>
      <c r="G2" s="6">
        <f>(C2*10000)/E2</f>
        <v>217.19415045581059</v>
      </c>
      <c r="H2" s="6">
        <f>(C2*10000)/F2</f>
        <v>368.91775495209532</v>
      </c>
      <c r="I2" s="6">
        <f>(C2*10000)/(E2+F2)</f>
        <v>136.70901006373663</v>
      </c>
    </row>
    <row r="3" spans="1:9" ht="15" customHeight="1" x14ac:dyDescent="0.25">
      <c r="A3" s="8">
        <v>12</v>
      </c>
      <c r="B3" s="8" t="s">
        <v>19</v>
      </c>
      <c r="C3" s="13" t="s">
        <v>62</v>
      </c>
      <c r="D3" s="13" t="s">
        <v>62</v>
      </c>
      <c r="E3" s="13" t="s">
        <v>62</v>
      </c>
      <c r="F3" s="13" t="s">
        <v>62</v>
      </c>
      <c r="G3" s="13" t="s">
        <v>62</v>
      </c>
      <c r="H3" s="13" t="s">
        <v>62</v>
      </c>
      <c r="I3" s="13" t="s">
        <v>62</v>
      </c>
    </row>
    <row r="4" spans="1:9" ht="15" customHeight="1" x14ac:dyDescent="0.25">
      <c r="A4" s="8">
        <v>13</v>
      </c>
      <c r="B4" s="8" t="s">
        <v>20</v>
      </c>
      <c r="C4" s="13" t="s">
        <v>62</v>
      </c>
      <c r="D4" s="13" t="s">
        <v>62</v>
      </c>
      <c r="E4" s="13" t="s">
        <v>62</v>
      </c>
      <c r="F4" s="13" t="s">
        <v>62</v>
      </c>
      <c r="G4" s="13" t="s">
        <v>62</v>
      </c>
      <c r="H4" s="13" t="s">
        <v>62</v>
      </c>
      <c r="I4" s="13" t="s">
        <v>62</v>
      </c>
    </row>
    <row r="5" spans="1:9" ht="15" customHeight="1" x14ac:dyDescent="0.25">
      <c r="A5" s="8">
        <v>21</v>
      </c>
      <c r="B5" s="8" t="s">
        <v>21</v>
      </c>
      <c r="C5" s="9">
        <v>941.97688362614099</v>
      </c>
      <c r="D5" s="10">
        <f>C5/$C$11</f>
        <v>0.13279606106956365</v>
      </c>
      <c r="E5" s="9">
        <v>32158</v>
      </c>
      <c r="F5" s="9">
        <v>15337</v>
      </c>
      <c r="G5" s="9">
        <f t="shared" ref="G5:G10" si="0">(C5*10000)/E5</f>
        <v>292.92147634372196</v>
      </c>
      <c r="H5" s="9">
        <f t="shared" ref="H5:H10" si="1">(C5*10000)/F5</f>
        <v>614.18587965452241</v>
      </c>
      <c r="I5" s="9">
        <f t="shared" ref="I5:I10" si="2">(C5*10000)/(E5+F5)</f>
        <v>198.33179990022973</v>
      </c>
    </row>
    <row r="6" spans="1:9" ht="15" customHeight="1" x14ac:dyDescent="0.25">
      <c r="A6" s="8">
        <v>22</v>
      </c>
      <c r="B6" s="8" t="s">
        <v>22</v>
      </c>
      <c r="C6" s="9">
        <v>827.85275445158902</v>
      </c>
      <c r="D6" s="10">
        <f>C6/$C$11</f>
        <v>0.11670730656739957</v>
      </c>
      <c r="E6" s="9">
        <v>26364</v>
      </c>
      <c r="F6" s="9">
        <v>8081</v>
      </c>
      <c r="G6" s="9">
        <f t="shared" si="0"/>
        <v>314.00878260187716</v>
      </c>
      <c r="H6" s="9">
        <f t="shared" si="1"/>
        <v>1024.4434531018303</v>
      </c>
      <c r="I6" s="9">
        <f t="shared" si="2"/>
        <v>240.34047160737089</v>
      </c>
    </row>
    <row r="7" spans="1:9" ht="15" customHeight="1" x14ac:dyDescent="0.25">
      <c r="A7" s="8">
        <v>23</v>
      </c>
      <c r="B7" s="8" t="s">
        <v>23</v>
      </c>
      <c r="C7" s="9">
        <v>823.12137390458201</v>
      </c>
      <c r="D7" s="10">
        <f>C7/$C$11</f>
        <v>0.11604029582543209</v>
      </c>
      <c r="E7" s="9">
        <v>22291</v>
      </c>
      <c r="F7" s="9">
        <v>4747</v>
      </c>
      <c r="G7" s="9">
        <f t="shared" si="0"/>
        <v>369.26175313112111</v>
      </c>
      <c r="H7" s="9">
        <f t="shared" si="1"/>
        <v>1733.9822496409986</v>
      </c>
      <c r="I7" s="9">
        <f t="shared" si="2"/>
        <v>304.43130923314669</v>
      </c>
    </row>
    <row r="8" spans="1:9" ht="15" customHeight="1" x14ac:dyDescent="0.25">
      <c r="A8" s="8">
        <v>31</v>
      </c>
      <c r="B8" s="8" t="s">
        <v>24</v>
      </c>
      <c r="C8" s="13" t="s">
        <v>62</v>
      </c>
      <c r="D8" s="13" t="s">
        <v>62</v>
      </c>
      <c r="E8" s="13" t="s">
        <v>62</v>
      </c>
      <c r="F8" s="13" t="s">
        <v>62</v>
      </c>
      <c r="G8" s="13" t="s">
        <v>62</v>
      </c>
      <c r="H8" s="13" t="s">
        <v>62</v>
      </c>
      <c r="I8" s="13" t="s">
        <v>62</v>
      </c>
    </row>
    <row r="9" spans="1:9" ht="15" customHeight="1" x14ac:dyDescent="0.25">
      <c r="A9" s="8">
        <v>32</v>
      </c>
      <c r="B9" s="8" t="s">
        <v>25</v>
      </c>
      <c r="C9" s="9">
        <v>290.60381764630398</v>
      </c>
      <c r="D9" s="10">
        <f>C9/$C$11</f>
        <v>4.0968141560598248E-2</v>
      </c>
      <c r="E9" s="9">
        <v>5858</v>
      </c>
      <c r="F9" s="9">
        <v>2225</v>
      </c>
      <c r="G9" s="9">
        <f t="shared" si="0"/>
        <v>496.08026228457487</v>
      </c>
      <c r="H9" s="9">
        <f t="shared" si="1"/>
        <v>1306.0845736912538</v>
      </c>
      <c r="I9" s="9">
        <f t="shared" si="2"/>
        <v>359.52470326154145</v>
      </c>
    </row>
    <row r="10" spans="1:9" ht="15" customHeight="1" x14ac:dyDescent="0.25">
      <c r="A10" s="8">
        <v>33</v>
      </c>
      <c r="B10" s="8" t="s">
        <v>26</v>
      </c>
      <c r="C10" s="9">
        <v>12.382557911602499</v>
      </c>
      <c r="D10" s="10">
        <f>C10/$C$11</f>
        <v>1.7456425366794864E-3</v>
      </c>
      <c r="E10" s="9">
        <v>220</v>
      </c>
      <c r="F10" s="9">
        <v>27</v>
      </c>
      <c r="G10" s="9">
        <f t="shared" si="0"/>
        <v>562.84354143647715</v>
      </c>
      <c r="H10" s="9">
        <f t="shared" si="1"/>
        <v>4586.1325598527774</v>
      </c>
      <c r="I10" s="9">
        <f t="shared" si="2"/>
        <v>501.31813407297562</v>
      </c>
    </row>
    <row r="11" spans="1:9" ht="15" customHeight="1" x14ac:dyDescent="0.2">
      <c r="A11" s="67"/>
      <c r="B11" s="67"/>
      <c r="C11" s="11">
        <f>SUM(C2:C10)</f>
        <v>7093.4098198341699</v>
      </c>
      <c r="D11" s="12"/>
      <c r="E11" s="11">
        <f>SUM(E2:E10)</f>
        <v>280150</v>
      </c>
      <c r="F11" s="11">
        <f>SUM(F2:F10)</f>
        <v>144195</v>
      </c>
      <c r="G11" s="11">
        <f>(C11*10000)/E11</f>
        <v>253.20042191091093</v>
      </c>
      <c r="H11" s="11">
        <f>(C11*10000)/F11</f>
        <v>491.93174658165469</v>
      </c>
      <c r="I11" s="11">
        <f>(C11*10000)/(E11+F11)</f>
        <v>167.16138566105809</v>
      </c>
    </row>
    <row r="12" spans="1:9" ht="15" customHeight="1" x14ac:dyDescent="0.2">
      <c r="A12" s="3" t="s">
        <v>33</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7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heetViews>
  <sheetFormatPr baseColWidth="10" defaultRowHeight="12.75" x14ac:dyDescent="0.2"/>
  <cols>
    <col min="1" max="1" width="10.7109375" style="1" customWidth="1"/>
    <col min="2" max="2" width="38.7109375" style="1" customWidth="1"/>
    <col min="3" max="3" width="17.7109375" style="1" customWidth="1"/>
    <col min="4" max="4" width="12.7109375" style="1" customWidth="1"/>
    <col min="5" max="6" width="17.7109375" style="1" customWidth="1"/>
    <col min="7" max="9" width="20.7109375" style="1" customWidth="1"/>
    <col min="10" max="16384" width="11.42578125" style="1"/>
  </cols>
  <sheetData>
    <row r="1" spans="1:9" ht="50.1" customHeight="1" x14ac:dyDescent="0.2">
      <c r="A1" s="2" t="s">
        <v>34</v>
      </c>
      <c r="B1" s="2" t="s">
        <v>36</v>
      </c>
      <c r="C1" s="2" t="s">
        <v>29</v>
      </c>
      <c r="D1" s="2" t="s">
        <v>30</v>
      </c>
      <c r="E1" s="2" t="s">
        <v>31</v>
      </c>
      <c r="F1" s="2" t="s">
        <v>32</v>
      </c>
      <c r="G1" s="2" t="s">
        <v>59</v>
      </c>
      <c r="H1" s="2" t="s">
        <v>60</v>
      </c>
      <c r="I1" s="2" t="s">
        <v>61</v>
      </c>
    </row>
    <row r="2" spans="1:9" ht="15" customHeight="1" x14ac:dyDescent="0.25">
      <c r="A2" s="5">
        <v>1</v>
      </c>
      <c r="B2" s="5" t="s">
        <v>9</v>
      </c>
      <c r="C2" s="14" t="s">
        <v>62</v>
      </c>
      <c r="D2" s="14" t="s">
        <v>62</v>
      </c>
      <c r="E2" s="14" t="s">
        <v>62</v>
      </c>
      <c r="F2" s="14" t="s">
        <v>62</v>
      </c>
      <c r="G2" s="14" t="s">
        <v>62</v>
      </c>
      <c r="H2" s="14" t="s">
        <v>62</v>
      </c>
      <c r="I2" s="14" t="s">
        <v>62</v>
      </c>
    </row>
    <row r="3" spans="1:9" ht="15" customHeight="1" x14ac:dyDescent="0.25">
      <c r="A3" s="8">
        <v>2</v>
      </c>
      <c r="B3" s="8" t="s">
        <v>10</v>
      </c>
      <c r="C3" s="9">
        <v>2461.0211176162197</v>
      </c>
      <c r="D3" s="10">
        <f>C3/$C$11</f>
        <v>0.34694472476901878</v>
      </c>
      <c r="E3" s="9">
        <v>114704</v>
      </c>
      <c r="F3" s="9">
        <v>82357</v>
      </c>
      <c r="G3" s="9">
        <f t="shared" ref="G3:G9" si="0">(C3*10000)/E3</f>
        <v>214.55407985913479</v>
      </c>
      <c r="H3" s="9">
        <f t="shared" ref="H3:H9" si="1">(C3*10000)/F3</f>
        <v>298.82355083553551</v>
      </c>
      <c r="I3" s="9">
        <f t="shared" ref="I3:I9" si="2">(C3*10000)/(E3+F3)</f>
        <v>124.88625946362902</v>
      </c>
    </row>
    <row r="4" spans="1:9" ht="15" customHeight="1" x14ac:dyDescent="0.25">
      <c r="A4" s="8">
        <v>3</v>
      </c>
      <c r="B4" s="8" t="s">
        <v>11</v>
      </c>
      <c r="C4" s="9">
        <v>3763.1645792621998</v>
      </c>
      <c r="D4" s="10">
        <f>C4/$C$11</f>
        <v>0.53051560178292045</v>
      </c>
      <c r="E4" s="9">
        <v>144783</v>
      </c>
      <c r="F4" s="9">
        <v>56074</v>
      </c>
      <c r="G4" s="9">
        <f t="shared" si="0"/>
        <v>259.91757176341144</v>
      </c>
      <c r="H4" s="9">
        <f t="shared" si="1"/>
        <v>671.10685509544533</v>
      </c>
      <c r="I4" s="9">
        <f t="shared" si="2"/>
        <v>187.35541102685991</v>
      </c>
    </row>
    <row r="5" spans="1:9" ht="15" customHeight="1" x14ac:dyDescent="0.25">
      <c r="A5" s="8">
        <v>4</v>
      </c>
      <c r="B5" s="8" t="s">
        <v>12</v>
      </c>
      <c r="C5" s="13" t="s">
        <v>62</v>
      </c>
      <c r="D5" s="13" t="s">
        <v>62</v>
      </c>
      <c r="E5" s="13" t="s">
        <v>62</v>
      </c>
      <c r="F5" s="13" t="s">
        <v>62</v>
      </c>
      <c r="G5" s="13" t="s">
        <v>62</v>
      </c>
      <c r="H5" s="13" t="s">
        <v>62</v>
      </c>
      <c r="I5" s="13" t="s">
        <v>62</v>
      </c>
    </row>
    <row r="6" spans="1:9" ht="15" customHeight="1" x14ac:dyDescent="0.25">
      <c r="A6" s="8">
        <v>5</v>
      </c>
      <c r="B6" s="8" t="s">
        <v>13</v>
      </c>
      <c r="C6" s="13" t="s">
        <v>62</v>
      </c>
      <c r="D6" s="13" t="s">
        <v>62</v>
      </c>
      <c r="E6" s="13" t="s">
        <v>62</v>
      </c>
      <c r="F6" s="13" t="s">
        <v>62</v>
      </c>
      <c r="G6" s="13" t="s">
        <v>62</v>
      </c>
      <c r="H6" s="13" t="s">
        <v>62</v>
      </c>
      <c r="I6" s="13" t="s">
        <v>62</v>
      </c>
    </row>
    <row r="7" spans="1:9" ht="15" customHeight="1" x14ac:dyDescent="0.25">
      <c r="A7" s="8">
        <v>6</v>
      </c>
      <c r="B7" s="8" t="s">
        <v>14</v>
      </c>
      <c r="C7" s="13" t="s">
        <v>62</v>
      </c>
      <c r="D7" s="13" t="s">
        <v>62</v>
      </c>
      <c r="E7" s="13" t="s">
        <v>62</v>
      </c>
      <c r="F7" s="13" t="s">
        <v>62</v>
      </c>
      <c r="G7" s="13" t="s">
        <v>62</v>
      </c>
      <c r="H7" s="13" t="s">
        <v>62</v>
      </c>
      <c r="I7" s="13" t="s">
        <v>62</v>
      </c>
    </row>
    <row r="8" spans="1:9" ht="15" customHeight="1" x14ac:dyDescent="0.25">
      <c r="A8" s="8">
        <v>7</v>
      </c>
      <c r="B8" s="8" t="s">
        <v>15</v>
      </c>
      <c r="C8" s="9">
        <v>672.57093232529598</v>
      </c>
      <c r="D8" s="10">
        <f>C8/$C$11</f>
        <v>9.4816308292902177E-2</v>
      </c>
      <c r="E8" s="9">
        <v>16307</v>
      </c>
      <c r="F8" s="9">
        <v>4499</v>
      </c>
      <c r="G8" s="9">
        <f t="shared" si="0"/>
        <v>412.44308108499172</v>
      </c>
      <c r="H8" s="9">
        <f t="shared" si="1"/>
        <v>1494.9342794516469</v>
      </c>
      <c r="I8" s="9">
        <f t="shared" si="2"/>
        <v>323.25816222498128</v>
      </c>
    </row>
    <row r="9" spans="1:9" ht="15" customHeight="1" x14ac:dyDescent="0.25">
      <c r="A9" s="8">
        <v>8</v>
      </c>
      <c r="B9" s="8" t="s">
        <v>16</v>
      </c>
      <c r="C9" s="9">
        <v>196.65319063045101</v>
      </c>
      <c r="D9" s="10">
        <f>C9/$C$11</f>
        <v>2.7723365155158691E-2</v>
      </c>
      <c r="E9" s="9">
        <v>4356</v>
      </c>
      <c r="F9" s="9">
        <v>1265</v>
      </c>
      <c r="G9" s="9">
        <f t="shared" si="0"/>
        <v>451.45360567137516</v>
      </c>
      <c r="H9" s="9">
        <f t="shared" si="1"/>
        <v>1554.5706769205613</v>
      </c>
      <c r="I9" s="9">
        <f t="shared" si="2"/>
        <v>349.8544576240011</v>
      </c>
    </row>
    <row r="10" spans="1:9" ht="15" customHeight="1" x14ac:dyDescent="0.25">
      <c r="A10" s="8">
        <v>9</v>
      </c>
      <c r="B10" s="8" t="s">
        <v>17</v>
      </c>
      <c r="C10" s="13" t="s">
        <v>62</v>
      </c>
      <c r="D10" s="13" t="s">
        <v>62</v>
      </c>
      <c r="E10" s="13" t="s">
        <v>62</v>
      </c>
      <c r="F10" s="13" t="s">
        <v>62</v>
      </c>
      <c r="G10" s="13" t="s">
        <v>62</v>
      </c>
      <c r="H10" s="13" t="s">
        <v>62</v>
      </c>
      <c r="I10" s="13" t="s">
        <v>62</v>
      </c>
    </row>
    <row r="11" spans="1:9" ht="15" customHeight="1" x14ac:dyDescent="0.2">
      <c r="A11" s="67"/>
      <c r="B11" s="67"/>
      <c r="C11" s="11">
        <f>SUM(C2:C10)</f>
        <v>7093.4098198341662</v>
      </c>
      <c r="D11" s="12"/>
      <c r="E11" s="11">
        <f>SUM(E2:E10)</f>
        <v>280150</v>
      </c>
      <c r="F11" s="11">
        <f>SUM(F2:F10)</f>
        <v>144195</v>
      </c>
      <c r="G11" s="11">
        <f>(C11*10000)/E11</f>
        <v>253.20042191091082</v>
      </c>
      <c r="H11" s="11">
        <f>(C11*10000)/F11</f>
        <v>491.93174658165447</v>
      </c>
      <c r="I11" s="11">
        <f>(C11*10000)/(E11+F11)</f>
        <v>167.16138566105803</v>
      </c>
    </row>
    <row r="12" spans="1:9" ht="15" customHeight="1" x14ac:dyDescent="0.2">
      <c r="A12" s="3" t="s">
        <v>33</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7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workbookViewId="0"/>
  </sheetViews>
  <sheetFormatPr baseColWidth="10" defaultRowHeight="12.75" x14ac:dyDescent="0.2"/>
  <cols>
    <col min="1" max="1" width="10.7109375" style="1" customWidth="1"/>
    <col min="2" max="2" width="38.7109375" style="1" customWidth="1"/>
    <col min="3" max="4" width="22.7109375" style="1" customWidth="1"/>
    <col min="5" max="10" width="17.7109375" style="1" customWidth="1"/>
    <col min="11" max="16384" width="11.42578125" style="1"/>
  </cols>
  <sheetData>
    <row r="1" spans="1:10" ht="50.1" customHeight="1" x14ac:dyDescent="0.2">
      <c r="A1" s="2" t="s">
        <v>28</v>
      </c>
      <c r="B1" s="2" t="s">
        <v>0</v>
      </c>
      <c r="C1" s="2" t="s">
        <v>37</v>
      </c>
      <c r="D1" s="2" t="s">
        <v>38</v>
      </c>
      <c r="E1" s="2" t="s">
        <v>39</v>
      </c>
      <c r="F1" s="2" t="s">
        <v>40</v>
      </c>
      <c r="G1" s="2" t="s">
        <v>41</v>
      </c>
      <c r="H1" s="2" t="s">
        <v>42</v>
      </c>
      <c r="I1" s="2" t="s">
        <v>43</v>
      </c>
      <c r="J1" s="2" t="s">
        <v>44</v>
      </c>
    </row>
    <row r="2" spans="1:10" ht="15" customHeight="1" x14ac:dyDescent="0.25">
      <c r="A2" s="5">
        <v>11</v>
      </c>
      <c r="B2" s="5" t="s">
        <v>1</v>
      </c>
      <c r="C2" s="15">
        <v>250.390164300891</v>
      </c>
      <c r="D2" s="15">
        <v>504.05041492288194</v>
      </c>
      <c r="E2" s="15">
        <v>3627.3162890577187</v>
      </c>
      <c r="F2" s="15">
        <v>253.66025062199094</v>
      </c>
      <c r="G2" s="15">
        <v>250.390164300891</v>
      </c>
      <c r="H2" s="16">
        <f>E2/SUM($E2:$G2)</f>
        <v>0.87799426895772148</v>
      </c>
      <c r="I2" s="16">
        <f t="shared" ref="I2:J2" si="0">F2/SUM($E2:$G2)</f>
        <v>6.1398628782477122E-2</v>
      </c>
      <c r="J2" s="16">
        <f t="shared" si="0"/>
        <v>6.0607102259801419E-2</v>
      </c>
    </row>
    <row r="3" spans="1:10" ht="15" customHeight="1" x14ac:dyDescent="0.25">
      <c r="A3" s="8">
        <v>12</v>
      </c>
      <c r="B3" s="8" t="s">
        <v>2</v>
      </c>
      <c r="C3" s="17">
        <v>272.97854543976501</v>
      </c>
      <c r="D3" s="17">
        <v>367.41959385744099</v>
      </c>
      <c r="E3" s="17">
        <v>836.60923780084886</v>
      </c>
      <c r="F3" s="17">
        <v>94.441048417675972</v>
      </c>
      <c r="G3" s="17">
        <v>272.97854543976501</v>
      </c>
      <c r="H3" s="18">
        <f t="shared" ref="H3:H11" si="1">E3/SUM($E3:$G3)</f>
        <v>0.69484153186647546</v>
      </c>
      <c r="I3" s="18">
        <f t="shared" ref="I3:I11" si="2">F3/SUM($E3:$G3)</f>
        <v>7.8437530675742884E-2</v>
      </c>
      <c r="J3" s="18">
        <f t="shared" ref="J3:J11" si="3">G3/SUM($E3:$G3)</f>
        <v>0.22672093745778163</v>
      </c>
    </row>
    <row r="4" spans="1:10" ht="15" customHeight="1" x14ac:dyDescent="0.25">
      <c r="A4" s="8">
        <v>13</v>
      </c>
      <c r="B4" s="8" t="s">
        <v>3</v>
      </c>
      <c r="C4" s="17">
        <v>5.8123451912049404</v>
      </c>
      <c r="D4" s="17">
        <v>14.526020684103699</v>
      </c>
      <c r="E4" s="17">
        <v>87.334296822043299</v>
      </c>
      <c r="F4" s="17">
        <v>8.7136754928987585</v>
      </c>
      <c r="G4" s="17">
        <v>5.8123451912049404</v>
      </c>
      <c r="H4" s="18">
        <f t="shared" si="1"/>
        <v>0.85739274096384888</v>
      </c>
      <c r="I4" s="18">
        <f t="shared" si="2"/>
        <v>8.5545339993397446E-2</v>
      </c>
      <c r="J4" s="18">
        <f t="shared" si="3"/>
        <v>5.706191904275363E-2</v>
      </c>
    </row>
    <row r="5" spans="1:10" ht="15" customHeight="1" x14ac:dyDescent="0.25">
      <c r="A5" s="8">
        <v>14</v>
      </c>
      <c r="B5" s="8" t="s">
        <v>4</v>
      </c>
      <c r="C5" s="17">
        <v>10.165204654849701</v>
      </c>
      <c r="D5" s="17">
        <v>29.844980854202497</v>
      </c>
      <c r="E5" s="17">
        <v>499.31485768951643</v>
      </c>
      <c r="F5" s="17">
        <v>19.679776199352794</v>
      </c>
      <c r="G5" s="17">
        <v>10.165204654849701</v>
      </c>
      <c r="H5" s="18">
        <f t="shared" si="1"/>
        <v>0.94359930841248696</v>
      </c>
      <c r="I5" s="18">
        <f t="shared" si="2"/>
        <v>3.719060814122397E-2</v>
      </c>
      <c r="J5" s="18">
        <f t="shared" si="3"/>
        <v>1.9210083446289085E-2</v>
      </c>
    </row>
    <row r="6" spans="1:10" ht="15" customHeight="1" x14ac:dyDescent="0.25">
      <c r="A6" s="8">
        <v>15</v>
      </c>
      <c r="B6" s="8" t="s">
        <v>5</v>
      </c>
      <c r="C6" s="13" t="s">
        <v>62</v>
      </c>
      <c r="D6" s="13" t="s">
        <v>62</v>
      </c>
      <c r="E6" s="17">
        <v>1032.8368254392401</v>
      </c>
      <c r="F6" s="13" t="s">
        <v>62</v>
      </c>
      <c r="G6" s="13" t="s">
        <v>62</v>
      </c>
      <c r="H6" s="13" t="s">
        <v>62</v>
      </c>
      <c r="I6" s="13" t="s">
        <v>62</v>
      </c>
      <c r="J6" s="13" t="s">
        <v>62</v>
      </c>
    </row>
    <row r="7" spans="1:10" ht="15" customHeight="1" x14ac:dyDescent="0.25">
      <c r="A7" s="8">
        <v>16</v>
      </c>
      <c r="B7" s="8" t="s">
        <v>6</v>
      </c>
      <c r="C7" s="13" t="s">
        <v>62</v>
      </c>
      <c r="D7" s="13" t="s">
        <v>62</v>
      </c>
      <c r="E7" s="17">
        <v>3.9191800292511898</v>
      </c>
      <c r="F7" s="13" t="s">
        <v>62</v>
      </c>
      <c r="G7" s="13" t="s">
        <v>62</v>
      </c>
      <c r="H7" s="13" t="s">
        <v>62</v>
      </c>
      <c r="I7" s="13" t="s">
        <v>62</v>
      </c>
      <c r="J7" s="13" t="s">
        <v>62</v>
      </c>
    </row>
    <row r="8" spans="1:10" ht="15" customHeight="1" x14ac:dyDescent="0.25">
      <c r="A8" s="8">
        <v>17</v>
      </c>
      <c r="B8" s="8" t="s">
        <v>7</v>
      </c>
      <c r="C8" s="13" t="s">
        <v>62</v>
      </c>
      <c r="D8" s="13" t="s">
        <v>62</v>
      </c>
      <c r="E8" s="17">
        <v>31.854282421202999</v>
      </c>
      <c r="F8" s="13" t="s">
        <v>62</v>
      </c>
      <c r="G8" s="13" t="s">
        <v>62</v>
      </c>
      <c r="H8" s="13" t="s">
        <v>62</v>
      </c>
      <c r="I8" s="13" t="s">
        <v>62</v>
      </c>
      <c r="J8" s="13" t="s">
        <v>62</v>
      </c>
    </row>
    <row r="9" spans="1:10" ht="15" customHeight="1" x14ac:dyDescent="0.25">
      <c r="A9" s="8">
        <v>18</v>
      </c>
      <c r="B9" s="8" t="s">
        <v>27</v>
      </c>
      <c r="C9" s="13" t="s">
        <v>62</v>
      </c>
      <c r="D9" s="13" t="s">
        <v>62</v>
      </c>
      <c r="E9" s="13" t="s">
        <v>62</v>
      </c>
      <c r="F9" s="13" t="s">
        <v>62</v>
      </c>
      <c r="G9" s="13" t="s">
        <v>62</v>
      </c>
      <c r="H9" s="13" t="s">
        <v>62</v>
      </c>
      <c r="I9" s="13" t="s">
        <v>62</v>
      </c>
      <c r="J9" s="13" t="s">
        <v>62</v>
      </c>
    </row>
    <row r="10" spans="1:10" ht="15" customHeight="1" x14ac:dyDescent="0.25">
      <c r="A10" s="8">
        <v>19</v>
      </c>
      <c r="B10" s="8" t="s">
        <v>8</v>
      </c>
      <c r="C10" s="13" t="s">
        <v>62</v>
      </c>
      <c r="D10" s="13" t="s">
        <v>62</v>
      </c>
      <c r="E10" s="17">
        <v>58.383840255716002</v>
      </c>
      <c r="F10" s="13" t="s">
        <v>62</v>
      </c>
      <c r="G10" s="13" t="s">
        <v>62</v>
      </c>
      <c r="H10" s="13" t="s">
        <v>62</v>
      </c>
      <c r="I10" s="13" t="s">
        <v>62</v>
      </c>
      <c r="J10" s="13" t="s">
        <v>62</v>
      </c>
    </row>
    <row r="11" spans="1:10" ht="15" customHeight="1" x14ac:dyDescent="0.2">
      <c r="A11" s="67"/>
      <c r="B11" s="67"/>
      <c r="C11" s="11">
        <f>SUM(C2:C10)</f>
        <v>539.34625958671063</v>
      </c>
      <c r="D11" s="11">
        <f t="shared" ref="D11:G11" si="4">SUM(D2:D10)</f>
        <v>915.84101031862917</v>
      </c>
      <c r="E11" s="11">
        <f t="shared" si="4"/>
        <v>6177.5688095155365</v>
      </c>
      <c r="F11" s="11">
        <f t="shared" si="4"/>
        <v>376.49475073191843</v>
      </c>
      <c r="G11" s="11">
        <f t="shared" si="4"/>
        <v>539.34625958671063</v>
      </c>
      <c r="H11" s="19">
        <f t="shared" si="1"/>
        <v>0.8708884678060177</v>
      </c>
      <c r="I11" s="19">
        <f t="shared" si="2"/>
        <v>5.3076695171225902E-2</v>
      </c>
      <c r="J11" s="19">
        <f t="shared" si="3"/>
        <v>7.6034837022756402E-2</v>
      </c>
    </row>
    <row r="12" spans="1:10" ht="15" customHeight="1" x14ac:dyDescent="0.2">
      <c r="A12" s="3" t="s">
        <v>33</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6"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workbookViewId="0"/>
  </sheetViews>
  <sheetFormatPr baseColWidth="10" defaultRowHeight="12.75" x14ac:dyDescent="0.2"/>
  <cols>
    <col min="1" max="1" width="10.7109375" style="1" customWidth="1"/>
    <col min="2" max="2" width="38.7109375" style="1" customWidth="1"/>
    <col min="3" max="4" width="22.7109375" style="1" customWidth="1"/>
    <col min="5" max="10" width="17.7109375" style="1" customWidth="1"/>
    <col min="11" max="16384" width="11.42578125" style="1"/>
  </cols>
  <sheetData>
    <row r="1" spans="1:10" ht="50.1" customHeight="1" x14ac:dyDescent="0.2">
      <c r="A1" s="2" t="s">
        <v>34</v>
      </c>
      <c r="B1" s="2" t="s">
        <v>35</v>
      </c>
      <c r="C1" s="2" t="s">
        <v>37</v>
      </c>
      <c r="D1" s="2" t="s">
        <v>38</v>
      </c>
      <c r="E1" s="2" t="s">
        <v>39</v>
      </c>
      <c r="F1" s="2" t="s">
        <v>40</v>
      </c>
      <c r="G1" s="2" t="s">
        <v>41</v>
      </c>
      <c r="H1" s="2" t="s">
        <v>42</v>
      </c>
      <c r="I1" s="2" t="s">
        <v>43</v>
      </c>
      <c r="J1" s="2" t="s">
        <v>44</v>
      </c>
    </row>
    <row r="2" spans="1:10" ht="15" customHeight="1" x14ac:dyDescent="0.25">
      <c r="A2" s="5">
        <v>11</v>
      </c>
      <c r="B2" s="5" t="s">
        <v>18</v>
      </c>
      <c r="C2" s="15">
        <v>283.65820833046899</v>
      </c>
      <c r="D2" s="15">
        <v>480.77263242650002</v>
      </c>
      <c r="E2" s="15">
        <v>3716.6997998674501</v>
      </c>
      <c r="F2" s="15">
        <v>197.11442409603103</v>
      </c>
      <c r="G2" s="15">
        <v>283.65820833046899</v>
      </c>
      <c r="H2" s="16">
        <f>E2/SUM($E2:$G2)</f>
        <v>0.88546139607074104</v>
      </c>
      <c r="I2" s="16">
        <f t="shared" ref="I2:J2" si="0">F2/SUM($E2:$G2)</f>
        <v>4.6960266511698455E-2</v>
      </c>
      <c r="J2" s="16">
        <f t="shared" si="0"/>
        <v>6.7578337417560516E-2</v>
      </c>
    </row>
    <row r="3" spans="1:10" ht="15" customHeight="1" x14ac:dyDescent="0.25">
      <c r="A3" s="8">
        <v>12</v>
      </c>
      <c r="B3" s="8" t="s">
        <v>19</v>
      </c>
      <c r="C3" s="13" t="s">
        <v>62</v>
      </c>
      <c r="D3" s="13" t="s">
        <v>62</v>
      </c>
      <c r="E3" s="13" t="s">
        <v>62</v>
      </c>
      <c r="F3" s="13" t="s">
        <v>62</v>
      </c>
      <c r="G3" s="13" t="s">
        <v>62</v>
      </c>
      <c r="H3" s="13" t="s">
        <v>62</v>
      </c>
      <c r="I3" s="13" t="s">
        <v>62</v>
      </c>
      <c r="J3" s="13" t="s">
        <v>62</v>
      </c>
    </row>
    <row r="4" spans="1:10" ht="15" customHeight="1" x14ac:dyDescent="0.25">
      <c r="A4" s="8">
        <v>13</v>
      </c>
      <c r="B4" s="8" t="s">
        <v>20</v>
      </c>
      <c r="C4" s="13" t="s">
        <v>62</v>
      </c>
      <c r="D4" s="13" t="s">
        <v>62</v>
      </c>
      <c r="E4" s="13" t="s">
        <v>62</v>
      </c>
      <c r="F4" s="13" t="s">
        <v>62</v>
      </c>
      <c r="G4" s="13" t="s">
        <v>62</v>
      </c>
      <c r="H4" s="13" t="s">
        <v>62</v>
      </c>
      <c r="I4" s="13" t="s">
        <v>62</v>
      </c>
      <c r="J4" s="13" t="s">
        <v>62</v>
      </c>
    </row>
    <row r="5" spans="1:10" ht="15" customHeight="1" x14ac:dyDescent="0.25">
      <c r="A5" s="8">
        <v>21</v>
      </c>
      <c r="B5" s="8" t="s">
        <v>21</v>
      </c>
      <c r="C5" s="17">
        <v>84.173279471355997</v>
      </c>
      <c r="D5" s="17">
        <v>134.609372251888</v>
      </c>
      <c r="E5" s="17">
        <v>807.36751137425301</v>
      </c>
      <c r="F5" s="17">
        <v>50.436092780532007</v>
      </c>
      <c r="G5" s="17">
        <v>84.173279471355997</v>
      </c>
      <c r="H5" s="18">
        <f t="shared" ref="H5:H11" si="1">E5/SUM($E5:$G5)</f>
        <v>0.85709907048492628</v>
      </c>
      <c r="I5" s="18">
        <f t="shared" ref="I5:I11" si="2">F5/SUM($E5:$G5)</f>
        <v>5.3542813690266172E-2</v>
      </c>
      <c r="J5" s="18">
        <f t="shared" ref="J5:J11" si="3">G5/SUM($E5:$G5)</f>
        <v>8.9358115824807585E-2</v>
      </c>
    </row>
    <row r="6" spans="1:10" ht="15" customHeight="1" x14ac:dyDescent="0.25">
      <c r="A6" s="8">
        <v>22</v>
      </c>
      <c r="B6" s="8" t="s">
        <v>22</v>
      </c>
      <c r="C6" s="17">
        <v>78.828878703730709</v>
      </c>
      <c r="D6" s="17">
        <v>126.00790076136801</v>
      </c>
      <c r="E6" s="17">
        <v>701.84485369022104</v>
      </c>
      <c r="F6" s="17">
        <v>47.179022057637297</v>
      </c>
      <c r="G6" s="17">
        <v>78.828878703730709</v>
      </c>
      <c r="H6" s="18">
        <f t="shared" si="1"/>
        <v>0.84778947695252638</v>
      </c>
      <c r="I6" s="18">
        <f t="shared" si="2"/>
        <v>5.698962986345444E-2</v>
      </c>
      <c r="J6" s="18">
        <f t="shared" si="3"/>
        <v>9.5220893184019037E-2</v>
      </c>
    </row>
    <row r="7" spans="1:10" ht="15" customHeight="1" x14ac:dyDescent="0.25">
      <c r="A7" s="8">
        <v>23</v>
      </c>
      <c r="B7" s="8" t="s">
        <v>23</v>
      </c>
      <c r="C7" s="17">
        <v>63.045941021826003</v>
      </c>
      <c r="D7" s="17">
        <v>121.540642812558</v>
      </c>
      <c r="E7" s="17">
        <v>701.58073109202405</v>
      </c>
      <c r="F7" s="17">
        <v>58.494701790732002</v>
      </c>
      <c r="G7" s="17">
        <v>63.045941021826003</v>
      </c>
      <c r="H7" s="18">
        <f t="shared" si="1"/>
        <v>0.85234177283477108</v>
      </c>
      <c r="I7" s="18">
        <f t="shared" si="2"/>
        <v>7.1064491392387075E-2</v>
      </c>
      <c r="J7" s="18">
        <f t="shared" si="3"/>
        <v>7.6593735772841703E-2</v>
      </c>
    </row>
    <row r="8" spans="1:10" ht="15" customHeight="1" x14ac:dyDescent="0.25">
      <c r="A8" s="8">
        <v>31</v>
      </c>
      <c r="B8" s="8" t="s">
        <v>24</v>
      </c>
      <c r="C8" s="13" t="s">
        <v>62</v>
      </c>
      <c r="D8" s="13" t="s">
        <v>62</v>
      </c>
      <c r="E8" s="13" t="s">
        <v>62</v>
      </c>
      <c r="F8" s="13" t="s">
        <v>62</v>
      </c>
      <c r="G8" s="13" t="s">
        <v>62</v>
      </c>
      <c r="H8" s="13" t="s">
        <v>62</v>
      </c>
      <c r="I8" s="13" t="s">
        <v>62</v>
      </c>
      <c r="J8" s="13" t="s">
        <v>62</v>
      </c>
    </row>
    <row r="9" spans="1:10" ht="15" customHeight="1" x14ac:dyDescent="0.25">
      <c r="A9" s="8">
        <v>32</v>
      </c>
      <c r="B9" s="8" t="s">
        <v>25</v>
      </c>
      <c r="C9" s="17">
        <v>29.0948193343302</v>
      </c>
      <c r="D9" s="17">
        <v>51.960275402540496</v>
      </c>
      <c r="E9" s="17">
        <v>238.64354224376348</v>
      </c>
      <c r="F9" s="17">
        <v>22.865456068210296</v>
      </c>
      <c r="G9" s="17">
        <v>29.0948193343302</v>
      </c>
      <c r="H9" s="18">
        <f t="shared" si="1"/>
        <v>0.82119892359507218</v>
      </c>
      <c r="I9" s="18">
        <f t="shared" si="2"/>
        <v>7.8682572904255538E-2</v>
      </c>
      <c r="J9" s="18">
        <f t="shared" si="3"/>
        <v>0.10011850350067224</v>
      </c>
    </row>
    <row r="10" spans="1:10" ht="15" customHeight="1" x14ac:dyDescent="0.25">
      <c r="A10" s="8">
        <v>33</v>
      </c>
      <c r="B10" s="8" t="s">
        <v>26</v>
      </c>
      <c r="C10" s="17">
        <v>0.54513272500084009</v>
      </c>
      <c r="D10" s="17">
        <v>0.95018666377467997</v>
      </c>
      <c r="E10" s="17">
        <v>11.432371247827819</v>
      </c>
      <c r="F10" s="17">
        <v>0.40505393877383988</v>
      </c>
      <c r="G10" s="17">
        <v>0.54513272500084009</v>
      </c>
      <c r="H10" s="18">
        <f t="shared" si="1"/>
        <v>0.92326410499688827</v>
      </c>
      <c r="I10" s="18">
        <f t="shared" si="2"/>
        <v>3.2711653090215148E-2</v>
      </c>
      <c r="J10" s="18">
        <f t="shared" si="3"/>
        <v>4.4024241912896597E-2</v>
      </c>
    </row>
    <row r="11" spans="1:10" ht="15" customHeight="1" x14ac:dyDescent="0.2">
      <c r="A11" s="67"/>
      <c r="B11" s="67"/>
      <c r="C11" s="11">
        <f>SUM(C2:C10)</f>
        <v>539.34625958671279</v>
      </c>
      <c r="D11" s="11">
        <f t="shared" ref="D11:G11" si="4">SUM(D2:D10)</f>
        <v>915.84101031862917</v>
      </c>
      <c r="E11" s="11">
        <f t="shared" si="4"/>
        <v>6177.5688095155401</v>
      </c>
      <c r="F11" s="11">
        <f t="shared" si="4"/>
        <v>376.4947507319165</v>
      </c>
      <c r="G11" s="11">
        <f t="shared" si="4"/>
        <v>539.34625958671279</v>
      </c>
      <c r="H11" s="19">
        <f t="shared" si="1"/>
        <v>0.8708884678060177</v>
      </c>
      <c r="I11" s="19">
        <f t="shared" si="2"/>
        <v>5.3076695171225596E-2</v>
      </c>
      <c r="J11" s="19">
        <f t="shared" si="3"/>
        <v>7.6034837022756666E-2</v>
      </c>
    </row>
    <row r="12" spans="1:10" ht="15" customHeight="1" x14ac:dyDescent="0.2">
      <c r="A12" s="3" t="s">
        <v>33</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6"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workbookViewId="0"/>
  </sheetViews>
  <sheetFormatPr baseColWidth="10" defaultRowHeight="12.75" x14ac:dyDescent="0.2"/>
  <cols>
    <col min="1" max="1" width="10.7109375" style="1" customWidth="1"/>
    <col min="2" max="2" width="38.7109375" style="1" customWidth="1"/>
    <col min="3" max="4" width="22.7109375" style="1" customWidth="1"/>
    <col min="5" max="10" width="17.7109375" style="1" customWidth="1"/>
    <col min="11" max="16384" width="11.42578125" style="1"/>
  </cols>
  <sheetData>
    <row r="1" spans="1:10" ht="50.1" customHeight="1" x14ac:dyDescent="0.2">
      <c r="A1" s="2" t="s">
        <v>34</v>
      </c>
      <c r="B1" s="2" t="s">
        <v>36</v>
      </c>
      <c r="C1" s="2" t="s">
        <v>37</v>
      </c>
      <c r="D1" s="2" t="s">
        <v>38</v>
      </c>
      <c r="E1" s="2" t="s">
        <v>39</v>
      </c>
      <c r="F1" s="2" t="s">
        <v>40</v>
      </c>
      <c r="G1" s="2" t="s">
        <v>41</v>
      </c>
      <c r="H1" s="2" t="s">
        <v>42</v>
      </c>
      <c r="I1" s="2" t="s">
        <v>43</v>
      </c>
      <c r="J1" s="2" t="s">
        <v>44</v>
      </c>
    </row>
    <row r="2" spans="1:10" ht="15" customHeight="1" x14ac:dyDescent="0.25">
      <c r="A2" s="5">
        <v>1</v>
      </c>
      <c r="B2" s="5" t="s">
        <v>9</v>
      </c>
      <c r="C2" s="14" t="s">
        <v>62</v>
      </c>
      <c r="D2" s="14" t="s">
        <v>62</v>
      </c>
      <c r="E2" s="14" t="s">
        <v>62</v>
      </c>
      <c r="F2" s="14" t="s">
        <v>62</v>
      </c>
      <c r="G2" s="14" t="s">
        <v>62</v>
      </c>
      <c r="H2" s="14" t="s">
        <v>62</v>
      </c>
      <c r="I2" s="14" t="s">
        <v>62</v>
      </c>
      <c r="J2" s="14" t="s">
        <v>62</v>
      </c>
    </row>
    <row r="3" spans="1:10" ht="15" customHeight="1" x14ac:dyDescent="0.25">
      <c r="A3" s="8">
        <v>2</v>
      </c>
      <c r="B3" s="8" t="s">
        <v>10</v>
      </c>
      <c r="C3" s="17">
        <v>162.39459059738502</v>
      </c>
      <c r="D3" s="17">
        <v>275.511839336192</v>
      </c>
      <c r="E3" s="17">
        <v>2185.5092782800275</v>
      </c>
      <c r="F3" s="17">
        <v>113.11724873880698</v>
      </c>
      <c r="G3" s="17">
        <v>162.39459059738502</v>
      </c>
      <c r="H3" s="18">
        <f t="shared" ref="H3:H11" si="0">E3/SUM($E3:$G3)</f>
        <v>0.88804978658490463</v>
      </c>
      <c r="I3" s="18">
        <f t="shared" ref="I3:I11" si="1">F3/SUM($E3:$G3)</f>
        <v>4.5963542502379648E-2</v>
      </c>
      <c r="J3" s="18">
        <f t="shared" ref="J3:J11" si="2">G3/SUM($E3:$G3)</f>
        <v>6.5986670912715595E-2</v>
      </c>
    </row>
    <row r="4" spans="1:10" ht="15" customHeight="1" x14ac:dyDescent="0.25">
      <c r="A4" s="8">
        <v>3</v>
      </c>
      <c r="B4" s="8" t="s">
        <v>11</v>
      </c>
      <c r="C4" s="17">
        <v>294.821596325244</v>
      </c>
      <c r="D4" s="17">
        <v>497.25952654933604</v>
      </c>
      <c r="E4" s="17">
        <v>3265.9050527128638</v>
      </c>
      <c r="F4" s="17">
        <v>202.43793022409204</v>
      </c>
      <c r="G4" s="17">
        <v>294.821596325244</v>
      </c>
      <c r="H4" s="18">
        <f t="shared" si="0"/>
        <v>0.86786133955192879</v>
      </c>
      <c r="I4" s="18">
        <f t="shared" si="1"/>
        <v>5.3794599189116964E-2</v>
      </c>
      <c r="J4" s="18">
        <f t="shared" si="2"/>
        <v>7.8344061258954087E-2</v>
      </c>
    </row>
    <row r="5" spans="1:10" ht="15" customHeight="1" x14ac:dyDescent="0.25">
      <c r="A5" s="8">
        <v>4</v>
      </c>
      <c r="B5" s="8" t="s">
        <v>12</v>
      </c>
      <c r="C5" s="13" t="s">
        <v>62</v>
      </c>
      <c r="D5" s="13" t="s">
        <v>62</v>
      </c>
      <c r="E5" s="13" t="s">
        <v>62</v>
      </c>
      <c r="F5" s="13" t="s">
        <v>62</v>
      </c>
      <c r="G5" s="13" t="s">
        <v>62</v>
      </c>
      <c r="H5" s="13" t="s">
        <v>62</v>
      </c>
      <c r="I5" s="13" t="s">
        <v>62</v>
      </c>
      <c r="J5" s="13" t="s">
        <v>62</v>
      </c>
    </row>
    <row r="6" spans="1:10" ht="15" customHeight="1" x14ac:dyDescent="0.25">
      <c r="A6" s="8">
        <v>5</v>
      </c>
      <c r="B6" s="8" t="s">
        <v>13</v>
      </c>
      <c r="C6" s="13" t="s">
        <v>62</v>
      </c>
      <c r="D6" s="13" t="s">
        <v>62</v>
      </c>
      <c r="E6" s="13" t="s">
        <v>62</v>
      </c>
      <c r="F6" s="13" t="s">
        <v>62</v>
      </c>
      <c r="G6" s="13" t="s">
        <v>62</v>
      </c>
      <c r="H6" s="13" t="s">
        <v>62</v>
      </c>
      <c r="I6" s="13" t="s">
        <v>62</v>
      </c>
      <c r="J6" s="13" t="s">
        <v>62</v>
      </c>
    </row>
    <row r="7" spans="1:10" ht="15" customHeight="1" x14ac:dyDescent="0.25">
      <c r="A7" s="8">
        <v>6</v>
      </c>
      <c r="B7" s="8" t="s">
        <v>14</v>
      </c>
      <c r="C7" s="13" t="s">
        <v>62</v>
      </c>
      <c r="D7" s="13" t="s">
        <v>62</v>
      </c>
      <c r="E7" s="13" t="s">
        <v>62</v>
      </c>
      <c r="F7" s="13" t="s">
        <v>62</v>
      </c>
      <c r="G7" s="13" t="s">
        <v>62</v>
      </c>
      <c r="H7" s="13" t="s">
        <v>62</v>
      </c>
      <c r="I7" s="13" t="s">
        <v>62</v>
      </c>
      <c r="J7" s="13" t="s">
        <v>62</v>
      </c>
    </row>
    <row r="8" spans="1:10" ht="15" customHeight="1" x14ac:dyDescent="0.25">
      <c r="A8" s="8">
        <v>7</v>
      </c>
      <c r="B8" s="8" t="s">
        <v>15</v>
      </c>
      <c r="C8" s="17">
        <v>62.292937217826605</v>
      </c>
      <c r="D8" s="17">
        <v>108.763961391886</v>
      </c>
      <c r="E8" s="17">
        <v>563.80697093340996</v>
      </c>
      <c r="F8" s="17">
        <v>46.471024174059394</v>
      </c>
      <c r="G8" s="17">
        <v>62.292937217826605</v>
      </c>
      <c r="H8" s="18">
        <f t="shared" si="0"/>
        <v>0.83828625924130606</v>
      </c>
      <c r="I8" s="18">
        <f t="shared" si="1"/>
        <v>6.9094606889111287E-2</v>
      </c>
      <c r="J8" s="18">
        <f t="shared" si="2"/>
        <v>9.2619133869582648E-2</v>
      </c>
    </row>
    <row r="9" spans="1:10" ht="15" customHeight="1" x14ac:dyDescent="0.25">
      <c r="A9" s="8">
        <v>8</v>
      </c>
      <c r="B9" s="8" t="s">
        <v>16</v>
      </c>
      <c r="C9" s="17">
        <v>19.8371354462565</v>
      </c>
      <c r="D9" s="17">
        <v>34.305683041215701</v>
      </c>
      <c r="E9" s="17">
        <v>162.34750758923531</v>
      </c>
      <c r="F9" s="17">
        <v>14.468547594959201</v>
      </c>
      <c r="G9" s="17">
        <v>19.8371354462565</v>
      </c>
      <c r="H9" s="18">
        <f t="shared" si="0"/>
        <v>0.82555236998070047</v>
      </c>
      <c r="I9" s="18">
        <f t="shared" si="1"/>
        <v>7.3573927524768074E-2</v>
      </c>
      <c r="J9" s="18">
        <f t="shared" si="2"/>
        <v>0.10087370249453148</v>
      </c>
    </row>
    <row r="10" spans="1:10" ht="15" customHeight="1" x14ac:dyDescent="0.25">
      <c r="A10" s="8">
        <v>9</v>
      </c>
      <c r="B10" s="8" t="s">
        <v>17</v>
      </c>
      <c r="C10" s="13" t="s">
        <v>62</v>
      </c>
      <c r="D10" s="13" t="s">
        <v>62</v>
      </c>
      <c r="E10" s="13" t="s">
        <v>62</v>
      </c>
      <c r="F10" s="13" t="s">
        <v>62</v>
      </c>
      <c r="G10" s="13" t="s">
        <v>62</v>
      </c>
      <c r="H10" s="13" t="s">
        <v>62</v>
      </c>
      <c r="I10" s="13" t="s">
        <v>62</v>
      </c>
      <c r="J10" s="13" t="s">
        <v>62</v>
      </c>
    </row>
    <row r="11" spans="1:10" ht="15" customHeight="1" x14ac:dyDescent="0.2">
      <c r="A11" s="67"/>
      <c r="B11" s="67"/>
      <c r="C11" s="11">
        <f>SUM(C2:C10)</f>
        <v>539.34625958671222</v>
      </c>
      <c r="D11" s="11">
        <f t="shared" ref="D11:G11" si="3">SUM(D2:D10)</f>
        <v>915.84101031862974</v>
      </c>
      <c r="E11" s="11">
        <f t="shared" si="3"/>
        <v>6177.5688095155374</v>
      </c>
      <c r="F11" s="11">
        <f t="shared" si="3"/>
        <v>376.49475073191763</v>
      </c>
      <c r="G11" s="11">
        <f t="shared" si="3"/>
        <v>539.34625958671222</v>
      </c>
      <c r="H11" s="19">
        <f t="shared" si="0"/>
        <v>0.87088846780601759</v>
      </c>
      <c r="I11" s="19">
        <f t="shared" si="1"/>
        <v>5.3076695171225777E-2</v>
      </c>
      <c r="J11" s="19">
        <f t="shared" si="2"/>
        <v>7.603483702275661E-2</v>
      </c>
    </row>
    <row r="12" spans="1:10" ht="15" customHeight="1" x14ac:dyDescent="0.2">
      <c r="A12" s="3" t="s">
        <v>33</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6"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
  <sheetViews>
    <sheetView workbookViewId="0"/>
  </sheetViews>
  <sheetFormatPr baseColWidth="10" defaultRowHeight="12.75" x14ac:dyDescent="0.2"/>
  <cols>
    <col min="1" max="1" width="10.7109375" style="1" customWidth="1"/>
    <col min="2" max="2" width="38.7109375" style="1" customWidth="1"/>
    <col min="3" max="12" width="17.7109375" style="1" customWidth="1"/>
    <col min="13" max="16384" width="11.42578125" style="1"/>
  </cols>
  <sheetData>
    <row r="1" spans="1:12" ht="50.1" customHeight="1" x14ac:dyDescent="0.2">
      <c r="A1" s="2" t="s">
        <v>28</v>
      </c>
      <c r="B1" s="2" t="s">
        <v>0</v>
      </c>
      <c r="C1" s="2" t="s">
        <v>45</v>
      </c>
      <c r="D1" s="2" t="s">
        <v>46</v>
      </c>
      <c r="E1" s="2" t="s">
        <v>47</v>
      </c>
      <c r="F1" s="2" t="s">
        <v>48</v>
      </c>
      <c r="G1" s="2" t="s">
        <v>49</v>
      </c>
      <c r="H1" s="2" t="s">
        <v>50</v>
      </c>
      <c r="I1" s="2" t="s">
        <v>51</v>
      </c>
      <c r="J1" s="2" t="s">
        <v>52</v>
      </c>
      <c r="K1" s="2" t="s">
        <v>53</v>
      </c>
      <c r="L1" s="2" t="s">
        <v>54</v>
      </c>
    </row>
    <row r="2" spans="1:12" ht="15" customHeight="1" x14ac:dyDescent="0.25">
      <c r="A2" s="5">
        <v>11</v>
      </c>
      <c r="B2" s="5" t="s">
        <v>1</v>
      </c>
      <c r="C2" s="20">
        <v>282.654267328343</v>
      </c>
      <c r="D2" s="20">
        <v>936.94107878389696</v>
      </c>
      <c r="E2" s="15">
        <v>1081.2312355214599</v>
      </c>
      <c r="F2" s="15">
        <v>1296.5327273827299</v>
      </c>
      <c r="G2" s="15">
        <v>534.00739951756702</v>
      </c>
      <c r="H2" s="16">
        <v>6.8416649324417406E-2</v>
      </c>
      <c r="I2" s="16">
        <v>0.22678719776883902</v>
      </c>
      <c r="J2" s="16">
        <v>0.26171272409394314</v>
      </c>
      <c r="K2" s="16">
        <v>0.31382659029142462</v>
      </c>
      <c r="L2" s="16">
        <v>0.1292568385213759</v>
      </c>
    </row>
    <row r="3" spans="1:12" ht="15" customHeight="1" x14ac:dyDescent="0.25">
      <c r="A3" s="8">
        <v>12</v>
      </c>
      <c r="B3" s="8" t="s">
        <v>2</v>
      </c>
      <c r="C3" s="21">
        <v>73.283697464277196</v>
      </c>
      <c r="D3" s="21">
        <v>219.53547094356702</v>
      </c>
      <c r="E3" s="17">
        <v>376.58249310667799</v>
      </c>
      <c r="F3" s="17">
        <v>373.867676915456</v>
      </c>
      <c r="G3" s="17">
        <v>160.75947951002101</v>
      </c>
      <c r="H3" s="18">
        <v>6.0865401535537968E-2</v>
      </c>
      <c r="I3" s="18">
        <v>0.18233406682007439</v>
      </c>
      <c r="J3" s="18">
        <v>0.31276867089525456</v>
      </c>
      <c r="K3" s="18">
        <v>0.31051389414010444</v>
      </c>
      <c r="L3" s="18">
        <v>0.13351796660902862</v>
      </c>
    </row>
    <row r="4" spans="1:12" ht="15" customHeight="1" x14ac:dyDescent="0.25">
      <c r="A4" s="8">
        <v>13</v>
      </c>
      <c r="B4" s="8" t="s">
        <v>3</v>
      </c>
      <c r="C4" s="21">
        <v>10.0752816517446</v>
      </c>
      <c r="D4" s="21">
        <v>16.121671055997901</v>
      </c>
      <c r="E4" s="17">
        <v>26.949444700556302</v>
      </c>
      <c r="F4" s="17">
        <v>35.0238332471218</v>
      </c>
      <c r="G4" s="17">
        <v>13.690084144899499</v>
      </c>
      <c r="H4" s="18">
        <v>9.8912728391773425E-2</v>
      </c>
      <c r="I4" s="18">
        <v>0.1582723466700619</v>
      </c>
      <c r="J4" s="18">
        <v>0.2645725644318509</v>
      </c>
      <c r="K4" s="18">
        <v>0.343841792711716</v>
      </c>
      <c r="L4" s="18">
        <v>0.13440056779459783</v>
      </c>
    </row>
    <row r="5" spans="1:12" ht="15" customHeight="1" x14ac:dyDescent="0.25">
      <c r="A5" s="8">
        <v>14</v>
      </c>
      <c r="B5" s="8" t="s">
        <v>4</v>
      </c>
      <c r="C5" s="21">
        <v>57.094658278970307</v>
      </c>
      <c r="D5" s="21">
        <v>71.989581555703197</v>
      </c>
      <c r="E5" s="17">
        <v>104.088255545585</v>
      </c>
      <c r="F5" s="17">
        <v>251.46243792095501</v>
      </c>
      <c r="G5" s="17">
        <v>44.524904997505899</v>
      </c>
      <c r="H5" s="18">
        <v>0.10789680952079252</v>
      </c>
      <c r="I5" s="18">
        <v>0.13604505925308694</v>
      </c>
      <c r="J5" s="18">
        <v>0.19670475348287006</v>
      </c>
      <c r="K5" s="18">
        <v>0.47521073921524692</v>
      </c>
      <c r="L5" s="18">
        <v>8.4142638528003438E-2</v>
      </c>
    </row>
    <row r="6" spans="1:12" ht="15" customHeight="1" x14ac:dyDescent="0.25">
      <c r="A6" s="8">
        <v>15</v>
      </c>
      <c r="B6" s="8" t="s">
        <v>5</v>
      </c>
      <c r="C6" s="21">
        <v>72.206077281251098</v>
      </c>
      <c r="D6" s="21">
        <v>244.39881604016</v>
      </c>
      <c r="E6" s="17">
        <v>286.269380016372</v>
      </c>
      <c r="F6" s="17">
        <v>296.04353924480603</v>
      </c>
      <c r="G6" s="17">
        <v>133.91900829049101</v>
      </c>
      <c r="H6" s="18">
        <v>6.9910440664008935E-2</v>
      </c>
      <c r="I6" s="18">
        <v>0.23662868238330639</v>
      </c>
      <c r="J6" s="18">
        <v>0.27716806201233424</v>
      </c>
      <c r="K6" s="18">
        <v>0.28663147291220098</v>
      </c>
      <c r="L6" s="18">
        <v>0.1296613420281495</v>
      </c>
    </row>
    <row r="7" spans="1:12" ht="15" customHeight="1" x14ac:dyDescent="0.25">
      <c r="A7" s="8">
        <v>16</v>
      </c>
      <c r="B7" s="8" t="s">
        <v>6</v>
      </c>
      <c r="C7" s="21">
        <v>0.55120520654915695</v>
      </c>
      <c r="D7" s="21">
        <v>0.57997466270013698</v>
      </c>
      <c r="E7" s="17">
        <v>0.38260191545014799</v>
      </c>
      <c r="F7" s="17">
        <v>2.0956222418027699</v>
      </c>
      <c r="G7" s="17">
        <v>0.30977618564881698</v>
      </c>
      <c r="H7" s="18">
        <v>0.14064298570405107</v>
      </c>
      <c r="I7" s="18">
        <v>0.1479836678349169</v>
      </c>
      <c r="J7" s="18">
        <v>9.7622945294510516E-2</v>
      </c>
      <c r="K7" s="18">
        <v>0.5347093341881809</v>
      </c>
      <c r="L7" s="18">
        <v>7.9041066978340707E-2</v>
      </c>
    </row>
    <row r="8" spans="1:12" ht="15" customHeight="1" x14ac:dyDescent="0.25">
      <c r="A8" s="8">
        <v>17</v>
      </c>
      <c r="B8" s="8" t="s">
        <v>7</v>
      </c>
      <c r="C8" s="21">
        <v>3.2212942846498298</v>
      </c>
      <c r="D8" s="21">
        <v>0.15129387262424501</v>
      </c>
      <c r="E8" s="17">
        <v>1.84898687659693</v>
      </c>
      <c r="F8" s="17">
        <v>3.7805124517992401</v>
      </c>
      <c r="G8" s="17">
        <v>22.852195691482699</v>
      </c>
      <c r="H8" s="18">
        <v>0.10112593859780401</v>
      </c>
      <c r="I8" s="18">
        <v>4.7495613629993253E-3</v>
      </c>
      <c r="J8" s="18">
        <v>5.8045157265478535E-2</v>
      </c>
      <c r="K8" s="18">
        <v>0.11868144797905111</v>
      </c>
      <c r="L8" s="18">
        <v>0.71739789479466698</v>
      </c>
    </row>
    <row r="9" spans="1:12" ht="15" customHeight="1" x14ac:dyDescent="0.25">
      <c r="A9" s="8">
        <v>18</v>
      </c>
      <c r="B9" s="8" t="s">
        <v>27</v>
      </c>
      <c r="C9" s="23" t="s">
        <v>62</v>
      </c>
      <c r="D9" s="23" t="s">
        <v>62</v>
      </c>
      <c r="E9" s="13" t="s">
        <v>62</v>
      </c>
      <c r="F9" s="13" t="s">
        <v>62</v>
      </c>
      <c r="G9" s="13" t="s">
        <v>62</v>
      </c>
      <c r="H9" s="13" t="s">
        <v>62</v>
      </c>
      <c r="I9" s="13" t="s">
        <v>62</v>
      </c>
      <c r="J9" s="13" t="s">
        <v>62</v>
      </c>
      <c r="K9" s="13" t="s">
        <v>62</v>
      </c>
      <c r="L9" s="13" t="s">
        <v>62</v>
      </c>
    </row>
    <row r="10" spans="1:12" ht="15" customHeight="1" x14ac:dyDescent="0.25">
      <c r="A10" s="8">
        <v>19</v>
      </c>
      <c r="B10" s="8" t="s">
        <v>8</v>
      </c>
      <c r="C10" s="21">
        <v>0</v>
      </c>
      <c r="D10" s="21">
        <v>1.7359853054512802</v>
      </c>
      <c r="E10" s="17">
        <v>21.190005122906499</v>
      </c>
      <c r="F10" s="17">
        <v>16.432307111716099</v>
      </c>
      <c r="G10" s="17">
        <v>19.025541869190299</v>
      </c>
      <c r="H10" s="18">
        <v>0</v>
      </c>
      <c r="I10" s="18">
        <v>2.9734003844492266E-2</v>
      </c>
      <c r="J10" s="18">
        <v>0.36294298794512186</v>
      </c>
      <c r="K10" s="18">
        <v>0.28145300613972074</v>
      </c>
      <c r="L10" s="18">
        <v>0.32587000207066513</v>
      </c>
    </row>
    <row r="11" spans="1:12" ht="15" customHeight="1" x14ac:dyDescent="0.2">
      <c r="A11" s="67"/>
      <c r="B11" s="67"/>
      <c r="C11" s="22">
        <f t="shared" ref="C11:G11" si="0">SUM(C2:C10)</f>
        <v>499.08648149578522</v>
      </c>
      <c r="D11" s="22">
        <f t="shared" si="0"/>
        <v>1491.4538722201005</v>
      </c>
      <c r="E11" s="11">
        <f t="shared" si="0"/>
        <v>1898.5424028056048</v>
      </c>
      <c r="F11" s="11">
        <f t="shared" si="0"/>
        <v>2275.2386565163865</v>
      </c>
      <c r="G11" s="11">
        <f t="shared" si="0"/>
        <v>929.08839020680637</v>
      </c>
      <c r="H11" s="19">
        <v>7.0359177791686586E-2</v>
      </c>
      <c r="I11" s="19">
        <v>0.21025908746141755</v>
      </c>
      <c r="J11" s="19">
        <v>0.2676487691345803</v>
      </c>
      <c r="K11" s="19">
        <v>0.32075387149853402</v>
      </c>
      <c r="L11" s="19">
        <v>0.13097909411378161</v>
      </c>
    </row>
    <row r="12" spans="1:12" ht="15" customHeight="1" x14ac:dyDescent="0.2">
      <c r="A12" s="3" t="s">
        <v>33</v>
      </c>
      <c r="B12" s="3"/>
      <c r="C12" s="3"/>
      <c r="D12" s="3"/>
      <c r="E12" s="3"/>
      <c r="F12" s="3"/>
      <c r="G12" s="3"/>
      <c r="H12" s="3"/>
      <c r="I12" s="3"/>
      <c r="J12" s="3"/>
      <c r="K12" s="3"/>
      <c r="L12" s="4"/>
    </row>
  </sheetData>
  <sortState ref="A2:F40">
    <sortCondition ref="A1:A1048576"/>
    <sortCondition ref="C1:C1048576"/>
  </sortState>
  <mergeCells count="1">
    <mergeCell ref="A11:B11"/>
  </mergeCells>
  <printOptions horizontalCentered="1" verticalCentered="1"/>
  <pageMargins left="0.7" right="0.7" top="0.78740157499999996" bottom="0.78740157499999996" header="0.3" footer="0.3"/>
  <pageSetup paperSize="9" scale="5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Faktenblatt</vt:lpstr>
      <vt:lpstr>Legende</vt:lpstr>
      <vt:lpstr>Statistik_Hauptnutzung</vt:lpstr>
      <vt:lpstr>Statistik_Gemtypen_BFS9</vt:lpstr>
      <vt:lpstr>Statistik_Gemtypen_ARE9</vt:lpstr>
      <vt:lpstr>Analyse_unüberbaut_Hauptnutzung</vt:lpstr>
      <vt:lpstr>Anal_unüb_Gemtypen_BFS9</vt:lpstr>
      <vt:lpstr>Anal_unüb_Gemtypen_ARE9</vt:lpstr>
      <vt:lpstr>Analyse_Erschliessung_oeV</vt:lpstr>
      <vt:lpstr>Vergleich_2012_2017</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Rolf Giezendanner</dc:creator>
  <cp:lastModifiedBy>Giezendanner Rolf ARE</cp:lastModifiedBy>
  <dcterms:created xsi:type="dcterms:W3CDTF">2017-10-30T07:10:25Z</dcterms:created>
  <dcterms:modified xsi:type="dcterms:W3CDTF">2017-11-20T13:04:25Z</dcterms:modified>
</cp:coreProperties>
</file>