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9" i="2"/>
  <c r="E2" i="2"/>
  <c r="E3" i="2"/>
  <c r="E4" i="2"/>
  <c r="E5" i="2"/>
  <c r="E6" i="2"/>
  <c r="E7" i="2"/>
  <c r="E9" i="2"/>
  <c r="C11" i="2"/>
  <c r="D11" i="2"/>
  <c r="E11" i="2" s="1"/>
  <c r="C11" i="3"/>
  <c r="D11" i="3"/>
  <c r="E11" i="3"/>
  <c r="F11" i="3"/>
  <c r="G11" i="3"/>
  <c r="H4" i="5"/>
  <c r="I4" i="5"/>
  <c r="J4" i="5"/>
  <c r="I2" i="5"/>
  <c r="J2" i="5"/>
  <c r="H2" i="5"/>
  <c r="D11" i="5"/>
  <c r="E11" i="5"/>
  <c r="F11" i="5"/>
  <c r="G11" i="5"/>
  <c r="C11" i="5"/>
  <c r="I2" i="7"/>
  <c r="J2" i="7"/>
  <c r="H2" i="7"/>
  <c r="D11" i="7"/>
  <c r="E11" i="7"/>
  <c r="F11" i="7"/>
  <c r="G11" i="7"/>
  <c r="J11" i="7" s="1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I4" i="10"/>
  <c r="I2" i="10"/>
  <c r="H4" i="10"/>
  <c r="H2" i="10"/>
  <c r="G4" i="10"/>
  <c r="G2" i="10"/>
  <c r="F11" i="11"/>
  <c r="E11" i="11"/>
  <c r="C11" i="11"/>
  <c r="I2" i="11"/>
  <c r="H2" i="11"/>
  <c r="G2" i="11"/>
  <c r="F11" i="12"/>
  <c r="E11" i="12"/>
  <c r="C11" i="12"/>
  <c r="I3" i="12"/>
  <c r="I4" i="12"/>
  <c r="I5" i="12"/>
  <c r="I6" i="12"/>
  <c r="I7" i="12"/>
  <c r="I9" i="12"/>
  <c r="I2" i="12"/>
  <c r="H3" i="12"/>
  <c r="H4" i="12"/>
  <c r="H5" i="12"/>
  <c r="H6" i="12"/>
  <c r="H7" i="12"/>
  <c r="H9" i="12"/>
  <c r="H2" i="12"/>
  <c r="G3" i="12"/>
  <c r="G4" i="12"/>
  <c r="G5" i="12"/>
  <c r="G6" i="12"/>
  <c r="G7" i="12"/>
  <c r="G9" i="12"/>
  <c r="G2" i="12"/>
  <c r="F11" i="2" l="1"/>
  <c r="H11" i="5"/>
  <c r="J11" i="5"/>
  <c r="I11" i="5"/>
  <c r="I11" i="7"/>
  <c r="H11" i="7"/>
  <c r="J11" i="9"/>
  <c r="H11" i="9"/>
  <c r="I11" i="9"/>
  <c r="G11" i="10"/>
  <c r="H11" i="10"/>
  <c r="I11" i="10"/>
  <c r="D2" i="10"/>
  <c r="D4" i="10"/>
  <c r="H11" i="11"/>
  <c r="D2" i="11"/>
  <c r="G11" i="11"/>
  <c r="I11" i="11"/>
  <c r="G11" i="12"/>
  <c r="H11" i="12"/>
  <c r="I11" i="12"/>
  <c r="D2" i="12"/>
  <c r="D3" i="12"/>
  <c r="D4" i="12"/>
  <c r="D5" i="12"/>
  <c r="D6" i="12"/>
  <c r="D7" i="12"/>
  <c r="D9" i="12"/>
</calcChain>
</file>

<file path=xl/sharedStrings.xml><?xml version="1.0" encoding="utf-8"?>
<sst xmlns="http://schemas.openxmlformats.org/spreadsheetml/2006/main" count="571" uniqueCount="141">
  <si>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</si>
  <si>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</si>
  <si>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</si>
  <si>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</si>
  <si>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</si>
  <si>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</si>
  <si>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</si>
  <si>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Verkehrszonen innerhalb der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</si>
  <si>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</si>
  <si>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</si>
  <si>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</si>
  <si>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</si>
  <si>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</si>
  <si>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</si>
  <si>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</si>
  <si>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</si>
  <si>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</si>
  <si>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</si>
  <si>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</si>
  <si>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</si>
  <si>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</si>
  <si>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</si>
  <si>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</si>
  <si>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</si>
  <si>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</si>
  <si>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</si>
  <si>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Tourismus- und Freizeitzonen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</si>
  <si>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</si>
  <si>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</si>
  <si>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</si>
  <si>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</si>
  <si>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</si>
  <si>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</si>
  <si>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</si>
  <si>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</si>
  <si>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</si>
  <si>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</si>
  <si>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</si>
  <si>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</si>
  <si>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</si>
  <si>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</si>
  <si>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</si>
  <si>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</si>
  <si>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</si>
  <si>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</si>
  <si>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</si>
  <si>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</si>
  <si>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</si>
  <si>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</si>
  <si>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</si>
  <si>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</si>
  <si>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</si>
  <si>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</si>
  <si>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</si>
  <si>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</si>
  <si>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</si>
  <si>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</si>
  <si>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</si>
  <si>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</si>
  <si>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</si>
  <si>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</si>
  <si>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</si>
  <si>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</si>
  <si>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</si>
  <si>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</si>
  <si>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</si>
  <si>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</si>
  <si>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</si>
  <si>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</si>
  <si>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</si>
  <si>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</si>
  <si>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</si>
  <si>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Die Bahnareale sind den Verkehrszonen innerhalb der Bauzonen zugeordnet. Die Strassenflächen sind ausgeschnitten.</t>
  </si>
  <si>
    <t>Bemerkungen</t>
  </si>
  <si>
    <t>Einzelne Waldflächen waren 2012 fälschlicherweise den eingeschränkten Bauzonen zugeordnet.</t>
  </si>
  <si>
    <t>Es fanden Bereinigungen bei den Zentrumszonen und Flächen ausserhalb des Siedlungsgebiets statt.</t>
  </si>
  <si>
    <t>Die Verschiebungen von Zentrums- zu Wohnzonen sind primär auf eine sachgerechtere Zuordnung von Ortsbildschutz- und Schonzonen zurückzuführen.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</si>
  <si>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</si>
  <si>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</si>
  <si>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</si>
  <si>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</si>
  <si>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</si>
  <si>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</si>
  <si>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</si>
  <si>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</si>
  <si>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</si>
  <si>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</si>
  <si>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</si>
  <si>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</si>
  <si>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</si>
  <si>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</si>
  <si>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</si>
  <si>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</si>
  <si>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</si>
  <si>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</si>
  <si>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</si>
  <si>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</si>
  <si>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</si>
  <si>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</si>
  <si>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</si>
  <si>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</si>
  <si>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</si>
  <si>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</si>
  <si>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</si>
  <si>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</si>
  <si>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</si>
  <si>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</si>
  <si>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</si>
  <si>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</si>
  <si>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</si>
  <si>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</si>
  <si>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</si>
  <si>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</si>
  <si>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</si>
  <si>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</si>
  <si>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</si>
  <si>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</si>
  <si>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</si>
  <si>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</si>
  <si>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</si>
  <si>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</si>
  <si>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</si>
  <si>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</si>
  <si>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</si>
  <si>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</si>
  <si>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</si>
  <si>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</si>
  <si>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</si>
  <si>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</si>
  <si>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</si>
  <si>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</si>
  <si>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</si>
  <si>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</si>
  <si>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</si>
  <si>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</si>
  <si>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</si>
  <si>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</si>
  <si>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</si>
  <si>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</si>
  <si>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</si>
  <si>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Basel-Stadt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</si>
</sst>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3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47-4A97-87A3-9E8BA5CC0C7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47-4A97-87A3-9E8BA5CC0C7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777.210336372151</c:v>
                </c:pt>
                <c:pt idx="1">
                  <c:v>199.261911657551</c:v>
                </c:pt>
                <c:pt idx="2">
                  <c:v>343.46454173204</c:v>
                </c:pt>
                <c:pt idx="3">
                  <c:v>122.048144204907</c:v>
                </c:pt>
                <c:pt idx="4">
                  <c:v>264.46867621638</c:v>
                </c:pt>
                <c:pt idx="5">
                  <c:v>214.770895142325</c:v>
                </c:pt>
                <c:pt idx="6" formatCode="General">
                  <c:v>0</c:v>
                </c:pt>
                <c:pt idx="7">
                  <c:v>172.841643961589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47-4A97-87A3-9E8BA5CC0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9556216"/>
        <c:axId val="429557000"/>
      </c:barChart>
      <c:catAx>
        <c:axId val="429556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9557000"/>
        <c:crosses val="autoZero"/>
        <c:auto val="1"/>
        <c:lblAlgn val="ctr"/>
        <c:lblOffset val="100"/>
        <c:noMultiLvlLbl val="0"/>
      </c:catAx>
      <c:valAx>
        <c:axId val="4295570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955621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BDE-43FC-BA52-B029368BEF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DE-43FC-BA52-B029368BEF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BDE-43FC-BA52-B029368BEF7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DE-43FC-BA52-B029368BEF7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BDE-43FC-BA52-B029368BEF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0.89724827831924248</c:v>
                </c:pt>
                <c:pt idx="1">
                  <c:v>0.83167622074827363</c:v>
                </c:pt>
                <c:pt idx="2">
                  <c:v>0.94121947704992082</c:v>
                </c:pt>
                <c:pt idx="3">
                  <c:v>0.94912704019753025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DE-43FC-BA52-B029368BEF73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BDE-43FC-BA52-B029368BEF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DE-43FC-BA52-B029368BEF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BDE-43FC-BA52-B029368BEF7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BDE-43FC-BA52-B029368BEF7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BDE-43FC-BA52-B029368BEF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5.8059511630785092E-2</c:v>
                </c:pt>
                <c:pt idx="1">
                  <c:v>6.1448201737335409E-2</c:v>
                </c:pt>
                <c:pt idx="2">
                  <c:v>2.4268850755200459E-2</c:v>
                </c:pt>
                <c:pt idx="3">
                  <c:v>3.0351942728690531E-2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BDE-43FC-BA52-B029368BEF73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BDE-43FC-BA52-B029368BEF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BDE-43FC-BA52-B029368BEF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BDE-43FC-BA52-B029368BEF7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BDE-43FC-BA52-B029368BEF7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BDE-43FC-BA52-B029368BEF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4.4692210049972439E-2</c:v>
                </c:pt>
                <c:pt idx="1">
                  <c:v>0.10687557751439089</c:v>
                </c:pt>
                <c:pt idx="2">
                  <c:v>3.4511672194878697E-2</c:v>
                </c:pt>
                <c:pt idx="3">
                  <c:v>2.052101707377926E-2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BDE-43FC-BA52-B029368BE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06512"/>
        <c:axId val="500814352"/>
      </c:barChart>
      <c:catAx>
        <c:axId val="5008065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4352"/>
        <c:crosses val="autoZero"/>
        <c:auto val="1"/>
        <c:lblAlgn val="ctr"/>
        <c:lblOffset val="100"/>
        <c:noMultiLvlLbl val="0"/>
      </c:catAx>
      <c:valAx>
        <c:axId val="50081435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06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 formatCode="#,##0">
                  <c:v>1954.2679553735679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0-4ED1-9EB7-04E1FC57624D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 formatCode="#,##0">
                  <c:v>69.408626696313391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0-4ED1-9EB7-04E1FC57624D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 formatCode="#,##0">
                  <c:v>70.389567217048594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40-4ED1-9EB7-04E1FC576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8728"/>
        <c:axId val="487459512"/>
      </c:barChart>
      <c:catAx>
        <c:axId val="4874587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9512"/>
        <c:crosses val="autoZero"/>
        <c:auto val="1"/>
        <c:lblAlgn val="ctr"/>
        <c:lblOffset val="100"/>
        <c:noMultiLvlLbl val="0"/>
      </c:catAx>
      <c:valAx>
        <c:axId val="4874595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8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68-4709-9814-232761E914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68-4709-9814-232761E914D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68-4709-9814-232761E914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68-4709-9814-232761E914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68-4709-9814-232761E914D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68-4709-9814-232761E914D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68-4709-9814-232761E914D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68-4709-9814-232761E914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 formatCode="0%">
                  <c:v>0.93324079377293501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68-4709-9814-232761E914D0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68-4709-9814-232761E914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68-4709-9814-232761E914D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68-4709-9814-232761E914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268-4709-9814-232761E914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68-4709-9814-232761E914D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68-4709-9814-232761E914D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68-4709-9814-232761E914D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268-4709-9814-232761E914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 formatCode="0%">
                  <c:v>3.3145384027122721E-2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268-4709-9814-232761E914D0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68-4709-9814-232761E914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68-4709-9814-232761E914D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268-4709-9814-232761E914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268-4709-9814-232761E914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268-4709-9814-232761E914D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268-4709-9814-232761E914D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268-4709-9814-232761E914D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268-4709-9814-232761E914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 formatCode="0%">
                  <c:v>3.3613822199942252E-2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E268-4709-9814-232761E91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0040"/>
        <c:axId val="500818272"/>
      </c:barChart>
      <c:catAx>
        <c:axId val="5008100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8272"/>
        <c:crosses val="autoZero"/>
        <c:auto val="1"/>
        <c:lblAlgn val="ctr"/>
        <c:lblOffset val="100"/>
        <c:noMultiLvlLbl val="0"/>
      </c:catAx>
      <c:valAx>
        <c:axId val="50081827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10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 formatCode="#,##0">
                  <c:v>1547.0672758304804</c:v>
                </c:pt>
                <c:pt idx="1">
                  <c:v>0</c:v>
                </c:pt>
                <c:pt idx="2" formatCode="#,##0">
                  <c:v>407.20067954310196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01-4499-AD2C-0EFD22DD5DFF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 formatCode="#,##0">
                  <c:v>46.0563416452421</c:v>
                </c:pt>
                <c:pt idx="1">
                  <c:v>0</c:v>
                </c:pt>
                <c:pt idx="2" formatCode="#,##0">
                  <c:v>23.352285051072098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01-4499-AD2C-0EFD22DD5DFF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 formatCode="#,##0">
                  <c:v>43.4272552626676</c:v>
                </c:pt>
                <c:pt idx="1">
                  <c:v>0</c:v>
                </c:pt>
                <c:pt idx="2" formatCode="#,##0">
                  <c:v>26.962311954381004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01-4499-AD2C-0EFD22DD5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0888"/>
        <c:axId val="500804552"/>
      </c:barChart>
      <c:catAx>
        <c:axId val="4874508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4552"/>
        <c:crosses val="autoZero"/>
        <c:auto val="1"/>
        <c:lblAlgn val="ctr"/>
        <c:lblOffset val="100"/>
        <c:noMultiLvlLbl val="0"/>
      </c:catAx>
      <c:valAx>
        <c:axId val="50080455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0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7AE-4AE0-8A16-51C4483B373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AE-4AE0-8A16-51C4483B373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7AE-4AE0-8A16-51C4483B373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AE-4AE0-8A16-51C4483B373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7AE-4AE0-8A16-51C4483B373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AE-4AE0-8A16-51C4483B373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7AE-4AE0-8A16-51C4483B37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 formatCode="0%">
                  <c:v>0.94532183606478448</c:v>
                </c:pt>
                <c:pt idx="1">
                  <c:v>0</c:v>
                </c:pt>
                <c:pt idx="2" formatCode="0%">
                  <c:v>0.89002641095392288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7AE-4AE0-8A16-51C4483B373E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7AE-4AE0-8A16-51C4483B373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AE-4AE0-8A16-51C4483B373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7AE-4AE0-8A16-51C4483B373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AE-4AE0-8A16-51C4483B373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7AE-4AE0-8A16-51C4483B373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AE-4AE0-8A16-51C4483B373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7AE-4AE0-8A16-51C4483B37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 formatCode="0%">
                  <c:v>2.8142322009322842E-2</c:v>
                </c:pt>
                <c:pt idx="1">
                  <c:v>0</c:v>
                </c:pt>
                <c:pt idx="2" formatCode="0%">
                  <c:v>5.1041541666628422E-2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7AE-4AE0-8A16-51C4483B373E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7AE-4AE0-8A16-51C4483B373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7AE-4AE0-8A16-51C4483B373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7AE-4AE0-8A16-51C4483B373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7AE-4AE0-8A16-51C4483B373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7AE-4AE0-8A16-51C4483B373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7AE-4AE0-8A16-51C4483B373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7AE-4AE0-8A16-51C4483B37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 formatCode="0%">
                  <c:v>2.6535841925892662E-2</c:v>
                </c:pt>
                <c:pt idx="1">
                  <c:v>0</c:v>
                </c:pt>
                <c:pt idx="2" formatCode="0%">
                  <c:v>5.8932047379448661E-2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87AE-4AE0-8A16-51C4483B3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5528"/>
        <c:axId val="500804944"/>
      </c:barChart>
      <c:catAx>
        <c:axId val="5008155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4944"/>
        <c:crosses val="autoZero"/>
        <c:auto val="1"/>
        <c:lblAlgn val="ctr"/>
        <c:lblOffset val="100"/>
        <c:noMultiLvlLbl val="0"/>
      </c:catAx>
      <c:valAx>
        <c:axId val="50080494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155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284.04022385284003</c:v>
                </c:pt>
                <c:pt idx="1">
                  <c:v>57.099612656769203</c:v>
                </c:pt>
                <c:pt idx="2">
                  <c:v>268.11842195319997</c:v>
                </c:pt>
                <c:pt idx="3">
                  <c:v>111.041770590105</c:v>
                </c:pt>
                <c:pt idx="4">
                  <c:v>109.31025259610101</c:v>
                </c:pt>
                <c:pt idx="5">
                  <c:v>96.637154006571805</c:v>
                </c:pt>
                <c:pt idx="6" formatCode="General">
                  <c:v>0</c:v>
                </c:pt>
                <c:pt idx="7">
                  <c:v>73.468532571928094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2B-4EBC-A212-B7F8C3A9BF13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329.967620902514</c:v>
                </c:pt>
                <c:pt idx="1">
                  <c:v>93.798787287278898</c:v>
                </c:pt>
                <c:pt idx="2">
                  <c:v>68.289208116333</c:v>
                </c:pt>
                <c:pt idx="3">
                  <c:v>7.3821241994253102</c:v>
                </c:pt>
                <c:pt idx="4">
                  <c:v>104.783704791692</c:v>
                </c:pt>
                <c:pt idx="5">
                  <c:v>85.487194786283808</c:v>
                </c:pt>
                <c:pt idx="6" formatCode="General">
                  <c:v>0</c:v>
                </c:pt>
                <c:pt idx="7">
                  <c:v>66.181231487900604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2B-4EBC-A212-B7F8C3A9BF13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130.717532791135</c:v>
                </c:pt>
                <c:pt idx="1">
                  <c:v>39.219120841473902</c:v>
                </c:pt>
                <c:pt idx="2">
                  <c:v>5.9039803492994203</c:v>
                </c:pt>
                <c:pt idx="3">
                  <c:v>3.6242523162770399</c:v>
                </c:pt>
                <c:pt idx="4">
                  <c:v>43.494780482562099</c:v>
                </c:pt>
                <c:pt idx="5">
                  <c:v>30.437667125299498</c:v>
                </c:pt>
                <c:pt idx="6" formatCode="General">
                  <c:v>0</c:v>
                </c:pt>
                <c:pt idx="7">
                  <c:v>19.963695463655998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2B-4EBC-A212-B7F8C3A9BF13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32.309209467532703</c:v>
                </c:pt>
                <c:pt idx="1">
                  <c:v>9.1443816771039703</c:v>
                </c:pt>
                <c:pt idx="2">
                  <c:v>1.15293709870234</c:v>
                </c:pt>
                <c:pt idx="3">
                  <c:v>0</c:v>
                </c:pt>
                <c:pt idx="4">
                  <c:v>6.8799345888479904</c:v>
                </c:pt>
                <c:pt idx="5">
                  <c:v>2.2088623716514002</c:v>
                </c:pt>
                <c:pt idx="6" formatCode="General">
                  <c:v>0</c:v>
                </c:pt>
                <c:pt idx="7">
                  <c:v>13.0445546660041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2B-4EBC-A212-B7F8C3A9BF13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0.175750555749038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General">
                  <c:v>0</c:v>
                </c:pt>
                <c:pt idx="7">
                  <c:v>0.183629337674691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2B-4EBC-A212-B7F8C3A9B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6704"/>
        <c:axId val="500814744"/>
      </c:barChart>
      <c:catAx>
        <c:axId val="5008167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4744"/>
        <c:crosses val="autoZero"/>
        <c:auto val="1"/>
        <c:lblAlgn val="ctr"/>
        <c:lblOffset val="100"/>
        <c:noMultiLvlLbl val="0"/>
      </c:catAx>
      <c:valAx>
        <c:axId val="50081474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6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AD-428D-A7AF-490A677F9D2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AD-428D-A7AF-490A677F9D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0.36546120158539652</c:v>
                </c:pt>
                <c:pt idx="1">
                  <c:v>0.2865555931720512</c:v>
                </c:pt>
                <c:pt idx="2">
                  <c:v>0.78062910390922324</c:v>
                </c:pt>
                <c:pt idx="3">
                  <c:v>0.90981938868633072</c:v>
                </c:pt>
                <c:pt idx="4">
                  <c:v>0.41332023025510967</c:v>
                </c:pt>
                <c:pt idx="5">
                  <c:v>0.44995464364666804</c:v>
                </c:pt>
                <c:pt idx="6" formatCode="General">
                  <c:v>0</c:v>
                </c:pt>
                <c:pt idx="7">
                  <c:v>0.42506268207512105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AD-428D-A7AF-490A677F9D20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AD-428D-A7AF-490A677F9D2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5AD-428D-A7AF-490A677F9D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0.42455382404495179</c:v>
                </c:pt>
                <c:pt idx="1">
                  <c:v>0.4707311640009661</c:v>
                </c:pt>
                <c:pt idx="2">
                  <c:v>0.19882461992047856</c:v>
                </c:pt>
                <c:pt idx="3">
                  <c:v>6.048534430453513E-2</c:v>
                </c:pt>
                <c:pt idx="4">
                  <c:v>0.39620460078444991</c:v>
                </c:pt>
                <c:pt idx="5">
                  <c:v>0.39803904266261603</c:v>
                </c:pt>
                <c:pt idx="6" formatCode="General">
                  <c:v>0</c:v>
                </c:pt>
                <c:pt idx="7">
                  <c:v>0.3829009614659194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AD-428D-A7AF-490A677F9D20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5AD-428D-A7AF-490A677F9D2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AD-428D-A7AF-490A677F9D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0.16818810362182091</c:v>
                </c:pt>
                <c:pt idx="1">
                  <c:v>0.19682197327625098</c:v>
                </c:pt>
                <c:pt idx="2">
                  <c:v>1.7189489838097503E-2</c:v>
                </c:pt>
                <c:pt idx="3">
                  <c:v>2.9695267009134212E-2</c:v>
                </c:pt>
                <c:pt idx="4">
                  <c:v>0.16446099297175396</c:v>
                </c:pt>
                <c:pt idx="5">
                  <c:v>0.14172157495313523</c:v>
                </c:pt>
                <c:pt idx="6" formatCode="General">
                  <c:v>0</c:v>
                </c:pt>
                <c:pt idx="7">
                  <c:v>0.11550280971795168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5AD-428D-A7AF-490A677F9D20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AD-428D-A7AF-490A677F9D2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5AD-428D-A7AF-490A677F9D2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AD-428D-A7AF-490A677F9D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4.1570740770843495E-2</c:v>
                </c:pt>
                <c:pt idx="1">
                  <c:v>4.589126955073166E-2</c:v>
                </c:pt>
                <c:pt idx="2">
                  <c:v>3.356786332200646E-3</c:v>
                </c:pt>
                <c:pt idx="3">
                  <c:v>0</c:v>
                </c:pt>
                <c:pt idx="4">
                  <c:v>2.6014175988686477E-2</c:v>
                </c:pt>
                <c:pt idx="5">
                  <c:v>1.0284738737580687E-2</c:v>
                </c:pt>
                <c:pt idx="6" formatCode="General">
                  <c:v>0</c:v>
                </c:pt>
                <c:pt idx="7">
                  <c:v>7.5471132996684565E-2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5AD-428D-A7AF-490A677F9D20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5AD-428D-A7AF-490A677F9D2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5AD-428D-A7AF-490A677F9D2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5AD-428D-A7AF-490A677F9D2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5AD-428D-A7AF-490A677F9D2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5AD-428D-A7AF-490A677F9D2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5AD-428D-A7AF-490A677F9D2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5AD-428D-A7AF-490A677F9D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2.2612997698742107E-4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General">
                  <c:v>0</c:v>
                </c:pt>
                <c:pt idx="7">
                  <c:v>1.0624137443233242E-3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5AD-428D-A7AF-490A677F9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1608"/>
        <c:axId val="426586384"/>
      </c:barChart>
      <c:catAx>
        <c:axId val="5008116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6384"/>
        <c:crosses val="autoZero"/>
        <c:auto val="1"/>
        <c:lblAlgn val="ctr"/>
        <c:lblOffset val="100"/>
        <c:noMultiLvlLbl val="0"/>
      </c:catAx>
      <c:valAx>
        <c:axId val="42658638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11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AD-4795-B68D-25BFC3BD26D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AD-4795-B68D-25BFC3BD26D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699.96607800000004</c:v>
                </c:pt>
                <c:pt idx="1">
                  <c:v>207.1036795</c:v>
                </c:pt>
                <c:pt idx="2">
                  <c:v>334.51734099999999</c:v>
                </c:pt>
                <c:pt idx="3">
                  <c:v>206.18852100000001</c:v>
                </c:pt>
                <c:pt idx="4">
                  <c:v>283.54727159999999</c:v>
                </c:pt>
                <c:pt idx="5">
                  <c:v>203.42588689999999</c:v>
                </c:pt>
                <c:pt idx="6" formatCode="General">
                  <c:v>0</c:v>
                </c:pt>
                <c:pt idx="7">
                  <c:v>177.668823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AD-4795-B68D-25BFC3BD26D9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AD-4795-B68D-25BFC3BD26D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AD-4795-B68D-25BFC3BD26D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777.210336372151</c:v>
                </c:pt>
                <c:pt idx="1">
                  <c:v>199.261911657551</c:v>
                </c:pt>
                <c:pt idx="2">
                  <c:v>343.46454173204</c:v>
                </c:pt>
                <c:pt idx="3">
                  <c:v>122.048144204907</c:v>
                </c:pt>
                <c:pt idx="4">
                  <c:v>264.46867621638</c:v>
                </c:pt>
                <c:pt idx="5">
                  <c:v>214.770895142325</c:v>
                </c:pt>
                <c:pt idx="6" formatCode="General">
                  <c:v>0</c:v>
                </c:pt>
                <c:pt idx="7">
                  <c:v>172.841643961589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DAD-4795-B68D-25BFC3BD2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26587952"/>
        <c:axId val="426582072"/>
      </c:barChart>
      <c:catAx>
        <c:axId val="426587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2072"/>
        <c:crosses val="autoZero"/>
        <c:auto val="1"/>
        <c:lblAlgn val="ctr"/>
        <c:lblOffset val="100"/>
        <c:noMultiLvlLbl val="0"/>
      </c:catAx>
      <c:valAx>
        <c:axId val="42658207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87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EF1-4705-97D6-A16B883887A8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EF1-4705-97D6-A16B883887A8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EF1-4705-97D6-A16B883887A8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EF1-4705-97D6-A16B883887A8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EF1-4705-97D6-A16B883887A8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EF1-4705-97D6-A16B883887A8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EF1-4705-97D6-A16B883887A8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EF1-4705-97D6-A16B883887A8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EF1-4705-97D6-A16B883887A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EF1-4705-97D6-A16B883887A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EF1-4705-97D6-A16B883887A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3EF1-4705-97D6-A16B883887A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3EF1-4705-97D6-A16B883887A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EF1-4705-97D6-A16B883887A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EF1-4705-97D6-A16B883887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777.210336372151</c:v>
                </c:pt>
                <c:pt idx="1">
                  <c:v>199.261911657551</c:v>
                </c:pt>
                <c:pt idx="2">
                  <c:v>343.46454173204</c:v>
                </c:pt>
                <c:pt idx="3">
                  <c:v>122.048144204907</c:v>
                </c:pt>
                <c:pt idx="4">
                  <c:v>264.46867621638</c:v>
                </c:pt>
                <c:pt idx="5">
                  <c:v>214.770895142325</c:v>
                </c:pt>
                <c:pt idx="6" formatCode="General">
                  <c:v>0</c:v>
                </c:pt>
                <c:pt idx="7">
                  <c:v>172.841643961589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EF1-4705-97D6-A16B88388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B8-4C40-8574-3944890E336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B8-4C40-8574-3944890E336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EB8-4C40-8574-3944890E336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EB8-4C40-8574-3944890E336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EB8-4C40-8574-3944890E336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EB8-4C40-8574-3944890E336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EB8-4C40-8574-3944890E336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EB8-4C40-8574-3944890E336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 formatCode="#,##0">
                  <c:v>2094.0661492869299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EB8-4C40-8574-3944890E3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46576"/>
        <c:axId val="487447360"/>
      </c:barChart>
      <c:catAx>
        <c:axId val="4874465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7360"/>
        <c:crosses val="autoZero"/>
        <c:auto val="1"/>
        <c:lblAlgn val="ctr"/>
        <c:lblOffset val="100"/>
        <c:noMultiLvlLbl val="0"/>
      </c:catAx>
      <c:valAx>
        <c:axId val="4874473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4657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B04-4830-94CF-2704F8C38E6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04-4830-94CF-2704F8C38E6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B04-4830-94CF-2704F8C38E6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04-4830-94CF-2704F8C38E6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B04-4830-94CF-2704F8C38E6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04-4830-94CF-2704F8C38E6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B04-4830-94CF-2704F8C38E6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04-4830-94CF-2704F8C38E6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 formatCode="#,##0">
                  <c:v>108.74593769828006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B04-4830-94CF-2704F8C38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47752"/>
        <c:axId val="487452064"/>
      </c:barChart>
      <c:catAx>
        <c:axId val="4874477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2064"/>
        <c:crosses val="autoZero"/>
        <c:auto val="1"/>
        <c:lblAlgn val="ctr"/>
        <c:lblOffset val="100"/>
        <c:noMultiLvlLbl val="0"/>
      </c:catAx>
      <c:valAx>
        <c:axId val="4874520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4775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8D2-4806-B207-BF8F99BB117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8D2-4806-B207-BF8F99BB117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8D2-4806-B207-BF8F99BB117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8D2-4806-B207-BF8F99BB117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8D2-4806-B207-BF8F99BB117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8D2-4806-B207-BF8F99BB117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8D2-4806-B207-BF8F99BB117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8D2-4806-B207-BF8F99BB117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 formatCode="#,##0">
                  <c:v>55.257216308726875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8D2-4806-B207-BF8F99BB1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6376"/>
        <c:axId val="487444616"/>
      </c:barChart>
      <c:catAx>
        <c:axId val="4874563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4616"/>
        <c:crosses val="autoZero"/>
        <c:auto val="1"/>
        <c:lblAlgn val="ctr"/>
        <c:lblOffset val="100"/>
        <c:noMultiLvlLbl val="0"/>
      </c:catAx>
      <c:valAx>
        <c:axId val="4874446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637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82E-4392-A61D-6B34AACDAD1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2E-4392-A61D-6B34AACDAD1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2E-4392-A61D-6B34AACDAD1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2E-4392-A61D-6B34AACDAD1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2E-4392-A61D-6B34AACDAD1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2E-4392-A61D-6B34AACDAD1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2E-4392-A61D-6B34AACDAD1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 formatCode="#,##0">
                  <c:v>1636.5508727383901</c:v>
                </c:pt>
                <c:pt idx="1">
                  <c:v>0</c:v>
                </c:pt>
                <c:pt idx="2" formatCode="#,##0">
                  <c:v>457.51527654855505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82E-4392-A61D-6B34AACDA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48536"/>
        <c:axId val="487449712"/>
      </c:barChart>
      <c:catAx>
        <c:axId val="487448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9712"/>
        <c:crosses val="autoZero"/>
        <c:auto val="1"/>
        <c:lblAlgn val="ctr"/>
        <c:lblOffset val="100"/>
        <c:noMultiLvlLbl val="0"/>
      </c:catAx>
      <c:valAx>
        <c:axId val="4874497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48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24-4911-BDCE-6C944DA8005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24-4911-BDCE-6C944DA800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24-4911-BDCE-6C944DA8005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24-4911-BDCE-6C944DA800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24-4911-BDCE-6C944DA8005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24-4911-BDCE-6C944DA8005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24-4911-BDCE-6C944DA8005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 formatCode="#,##0">
                  <c:v>95.902703987669867</c:v>
                </c:pt>
                <c:pt idx="1">
                  <c:v>0</c:v>
                </c:pt>
                <c:pt idx="2" formatCode="#,##0">
                  <c:v>208.73951845449176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424-4911-BDCE-6C944DA80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4808"/>
        <c:axId val="487459904"/>
      </c:barChart>
      <c:catAx>
        <c:axId val="4874548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9904"/>
        <c:crosses val="autoZero"/>
        <c:auto val="1"/>
        <c:lblAlgn val="ctr"/>
        <c:lblOffset val="100"/>
        <c:noMultiLvlLbl val="0"/>
      </c:catAx>
      <c:valAx>
        <c:axId val="48745990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480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3E3-4BB1-9137-993D9A509F8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E3-4BB1-9137-993D9A509F8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E3-4BB1-9137-993D9A509F8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E3-4BB1-9137-993D9A509F8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3E3-4BB1-9137-993D9A509F8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E3-4BB1-9137-993D9A509F8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3E3-4BB1-9137-993D9A509F8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 formatCode="#,##0">
                  <c:v>46.544491702124233</c:v>
                </c:pt>
                <c:pt idx="1">
                  <c:v>0</c:v>
                </c:pt>
                <c:pt idx="2" formatCode="#,##0">
                  <c:v>167.23883340591257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E3-4BB1-9137-993D9A509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5592"/>
        <c:axId val="487455200"/>
      </c:barChart>
      <c:catAx>
        <c:axId val="4874555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5200"/>
        <c:crosses val="autoZero"/>
        <c:auto val="1"/>
        <c:lblAlgn val="ctr"/>
        <c:lblOffset val="100"/>
        <c:noMultiLvlLbl val="0"/>
      </c:catAx>
      <c:valAx>
        <c:axId val="4874552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55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697.35063620183178</c:v>
                </c:pt>
                <c:pt idx="1">
                  <c:v>165.72139362642838</c:v>
                </c:pt>
                <c:pt idx="2">
                  <c:v>323.27551635422139</c:v>
                </c:pt>
                <c:pt idx="3">
                  <c:v>115.83919387080473</c:v>
                </c:pt>
                <c:pt idx="4">
                  <c:v>264.46867621638</c:v>
                </c:pt>
                <c:pt idx="5">
                  <c:v>214.770895142325</c:v>
                </c:pt>
                <c:pt idx="6" formatCode="General">
                  <c:v>0</c:v>
                </c:pt>
                <c:pt idx="7">
                  <c:v>172.841643961589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EC-46E1-834C-4715238600B5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45.124452564165296</c:v>
                </c:pt>
                <c:pt idx="1">
                  <c:v>12.244286146100301</c:v>
                </c:pt>
                <c:pt idx="2">
                  <c:v>8.3354897029981991</c:v>
                </c:pt>
                <c:pt idx="3">
                  <c:v>3.7043982830503004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EC-46E1-834C-4715238600B5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34.735247606153905</c:v>
                </c:pt>
                <c:pt idx="1">
                  <c:v>21.296231885022301</c:v>
                </c:pt>
                <c:pt idx="2">
                  <c:v>11.853535674820399</c:v>
                </c:pt>
                <c:pt idx="3">
                  <c:v>2.5045520510519697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EC-46E1-834C-471523860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8336"/>
        <c:axId val="487446968"/>
      </c:barChart>
      <c:catAx>
        <c:axId val="4874583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6968"/>
        <c:crosses val="autoZero"/>
        <c:auto val="1"/>
        <c:lblAlgn val="ctr"/>
        <c:lblOffset val="100"/>
        <c:noMultiLvlLbl val="0"/>
      </c:catAx>
      <c:valAx>
        <c:axId val="4874469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8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56" t="s">
        <v>140</v>
      </c>
      <c r="B4" s="57"/>
    </row>
    <row r="5" spans="1:2" ht="12.75" x14ac:dyDescent="0.2">
      <c r="A5" s="58"/>
      <c r="B5" s="59"/>
    </row>
    <row r="6" spans="1:2" x14ac:dyDescent="0.2">
      <c r="A6" s="30" t="s">
        <v>65</v>
      </c>
      <c r="B6" s="31" t="s">
        <v>66</v>
      </c>
    </row>
    <row r="7" spans="1:2" x14ac:dyDescent="0.2">
      <c r="A7" s="32"/>
      <c r="B7" s="33"/>
    </row>
    <row r="8" spans="1:2" x14ac:dyDescent="0.2">
      <c r="A8" s="30" t="s">
        <v>67</v>
      </c>
      <c r="B8" s="31" t="s">
        <v>68</v>
      </c>
    </row>
    <row r="9" spans="1:2" x14ac:dyDescent="0.2">
      <c r="A9" s="34" t="s">
        <v>69</v>
      </c>
      <c r="B9" s="35">
        <v>3</v>
      </c>
    </row>
    <row r="10" spans="1:2" x14ac:dyDescent="0.2">
      <c r="A10" s="32"/>
      <c r="B10" s="33"/>
    </row>
    <row r="11" spans="1:2" x14ac:dyDescent="0.2">
      <c r="A11" s="30" t="s">
        <v>70</v>
      </c>
      <c r="B11" s="36"/>
    </row>
    <row r="12" spans="1:2" x14ac:dyDescent="0.2">
      <c r="A12" s="34" t="s">
        <v>71</v>
      </c>
      <c r="B12" s="37">
        <v>8</v>
      </c>
    </row>
    <row r="13" spans="1:2" x14ac:dyDescent="0.2">
      <c r="A13" s="32"/>
      <c r="B13" s="38"/>
    </row>
    <row r="14" spans="1:2" ht="31.5" customHeight="1" x14ac:dyDescent="0.2">
      <c r="A14" s="30" t="s">
        <v>7</v>
      </c>
      <c r="B14" s="36" t="s">
        <v>72</v>
      </c>
    </row>
    <row r="15" spans="1:2" x14ac:dyDescent="0.2">
      <c r="A15" s="32"/>
      <c r="B15" s="38"/>
    </row>
    <row r="16" spans="1:2" ht="30" x14ac:dyDescent="0.2">
      <c r="A16" s="30" t="s">
        <v>73</v>
      </c>
      <c r="B16" s="39" t="s">
        <v>74</v>
      </c>
    </row>
    <row r="17" spans="1:2" ht="30" x14ac:dyDescent="0.2">
      <c r="A17" s="40"/>
      <c r="B17" s="41" t="s">
        <v>75</v>
      </c>
    </row>
    <row r="18" spans="1:2" ht="45" x14ac:dyDescent="0.2">
      <c r="A18" s="32"/>
      <c r="B18" s="42" t="s">
        <v>76</v>
      </c>
    </row>
    <row r="20" spans="1:2" ht="17.100000000000001" customHeight="1" x14ac:dyDescent="0.2">
      <c r="A20" s="43" t="s">
        <v>77</v>
      </c>
    </row>
    <row r="21" spans="1:2" ht="15" customHeight="1" x14ac:dyDescent="0.2">
      <c r="A21" s="44" t="s">
        <v>78</v>
      </c>
    </row>
    <row r="22" spans="1:2" ht="15" customHeight="1" x14ac:dyDescent="0.2">
      <c r="A22" s="44" t="s">
        <v>79</v>
      </c>
    </row>
    <row r="23" spans="1:2" ht="15" customHeight="1" x14ac:dyDescent="0.2">
      <c r="A23" s="44" t="s">
        <v>80</v>
      </c>
    </row>
    <row r="24" spans="1:2" ht="15" customHeight="1" x14ac:dyDescent="0.2">
      <c r="A24" s="44" t="s">
        <v>81</v>
      </c>
    </row>
    <row r="25" spans="1:2" ht="15" customHeight="1" x14ac:dyDescent="0.2">
      <c r="A25" s="44" t="s">
        <v>82</v>
      </c>
    </row>
    <row r="26" spans="1:2" ht="15" customHeight="1" x14ac:dyDescent="0.2">
      <c r="A26" s="44" t="s">
        <v>83</v>
      </c>
    </row>
    <row r="27" spans="1:2" ht="15" customHeight="1" x14ac:dyDescent="0.2">
      <c r="A27" s="44" t="s">
        <v>84</v>
      </c>
    </row>
    <row r="28" spans="1:2" ht="15" customHeight="1" x14ac:dyDescent="0.2">
      <c r="A28" s="44" t="s">
        <v>85</v>
      </c>
    </row>
    <row r="29" spans="1:2" ht="15" customHeight="1" x14ac:dyDescent="0.2">
      <c r="A29" s="44" t="s">
        <v>86</v>
      </c>
    </row>
    <row r="30" spans="1:2" x14ac:dyDescent="0.2">
      <c r="A30" s="44"/>
    </row>
    <row r="31" spans="1:2" x14ac:dyDescent="0.2">
      <c r="A31" s="44"/>
    </row>
    <row r="32" spans="1:2" x14ac:dyDescent="0.2">
      <c r="A32" s="44"/>
    </row>
    <row r="33" spans="1:1" x14ac:dyDescent="0.2">
      <c r="A33" s="45" t="s">
        <v>64</v>
      </c>
    </row>
    <row r="34" spans="1:1" x14ac:dyDescent="0.2">
      <c r="A34" s="45" t="s">
        <v>87</v>
      </c>
    </row>
    <row r="35" spans="1:1" x14ac:dyDescent="0.2">
      <c r="A35" s="45" t="s">
        <v>88</v>
      </c>
    </row>
    <row r="36" spans="1:1" x14ac:dyDescent="0.2">
      <c r="A36" s="45"/>
    </row>
    <row r="37" spans="1:1" x14ac:dyDescent="0.2">
      <c r="A37" s="45" t="s">
        <v>89</v>
      </c>
    </row>
    <row r="38" spans="1:1" x14ac:dyDescent="0.2">
      <c r="A38" s="45" t="s">
        <v>63</v>
      </c>
    </row>
    <row r="39" spans="1:1" x14ac:dyDescent="0.2">
      <c r="A39" s="45" t="s">
        <v>90</v>
      </c>
    </row>
    <row r="40" spans="1:1" x14ac:dyDescent="0.2">
      <c r="A40" s="46" t="s">
        <v>91</v>
      </c>
    </row>
    <row r="41" spans="1:1" x14ac:dyDescent="0.2">
      <c r="A41" s="45"/>
    </row>
    <row r="42" spans="1:1" x14ac:dyDescent="0.2">
      <c r="A42" s="45" t="s">
        <v>92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4">
        <v>699.96607800000004</v>
      </c>
      <c r="D2" s="14">
        <v>777.210336372151</v>
      </c>
      <c r="E2" s="14">
        <f t="shared" ref="E2:E11" si="0">D2-C2</f>
        <v>77.244258372150966</v>
      </c>
      <c r="F2" s="24">
        <f t="shared" ref="F2:F11" si="1">D2/C2-1</f>
        <v>0.11035428830045535</v>
      </c>
    </row>
    <row r="3" spans="1:6" ht="15" customHeight="1" x14ac:dyDescent="0.25">
      <c r="A3" s="8">
        <v>12</v>
      </c>
      <c r="B3" s="8" t="s">
        <v>2</v>
      </c>
      <c r="C3" s="16">
        <v>207.1036795</v>
      </c>
      <c r="D3" s="16">
        <v>199.261911657551</v>
      </c>
      <c r="E3" s="16">
        <f t="shared" si="0"/>
        <v>-7.841767842449002</v>
      </c>
      <c r="F3" s="25">
        <f t="shared" si="1"/>
        <v>-3.7863971617409176E-2</v>
      </c>
    </row>
    <row r="4" spans="1:6" ht="15" customHeight="1" x14ac:dyDescent="0.25">
      <c r="A4" s="8">
        <v>13</v>
      </c>
      <c r="B4" s="8" t="s">
        <v>3</v>
      </c>
      <c r="C4" s="16">
        <v>334.51734099999999</v>
      </c>
      <c r="D4" s="16">
        <v>343.46454173204</v>
      </c>
      <c r="E4" s="16">
        <f t="shared" si="0"/>
        <v>8.9472007320400166</v>
      </c>
      <c r="F4" s="25">
        <f t="shared" si="1"/>
        <v>2.6746597666038596E-2</v>
      </c>
    </row>
    <row r="5" spans="1:6" ht="15" customHeight="1" x14ac:dyDescent="0.25">
      <c r="A5" s="8">
        <v>14</v>
      </c>
      <c r="B5" s="8" t="s">
        <v>4</v>
      </c>
      <c r="C5" s="16">
        <v>206.18852100000001</v>
      </c>
      <c r="D5" s="16">
        <v>122.048144204907</v>
      </c>
      <c r="E5" s="16">
        <f t="shared" si="0"/>
        <v>-84.140376795093005</v>
      </c>
      <c r="F5" s="25">
        <f t="shared" si="1"/>
        <v>-0.40807498102715911</v>
      </c>
    </row>
    <row r="6" spans="1:6" ht="15" customHeight="1" x14ac:dyDescent="0.25">
      <c r="A6" s="8">
        <v>15</v>
      </c>
      <c r="B6" s="8" t="s">
        <v>5</v>
      </c>
      <c r="C6" s="16">
        <v>283.54727159999999</v>
      </c>
      <c r="D6" s="16">
        <v>264.46867621638</v>
      </c>
      <c r="E6" s="16">
        <f t="shared" si="0"/>
        <v>-19.078595383619984</v>
      </c>
      <c r="F6" s="25">
        <f t="shared" si="1"/>
        <v>-6.7285413384383208E-2</v>
      </c>
    </row>
    <row r="7" spans="1:6" ht="15" customHeight="1" x14ac:dyDescent="0.25">
      <c r="A7" s="8">
        <v>16</v>
      </c>
      <c r="B7" s="8" t="s">
        <v>6</v>
      </c>
      <c r="C7" s="16">
        <v>203.42588689999999</v>
      </c>
      <c r="D7" s="16">
        <v>214.770895142325</v>
      </c>
      <c r="E7" s="16">
        <f t="shared" si="0"/>
        <v>11.345008242325008</v>
      </c>
      <c r="F7" s="25">
        <f t="shared" si="1"/>
        <v>5.5769737151997623E-2</v>
      </c>
    </row>
    <row r="8" spans="1:6" ht="15" customHeight="1" x14ac:dyDescent="0.25">
      <c r="A8" s="8">
        <v>17</v>
      </c>
      <c r="B8" s="8" t="s">
        <v>26</v>
      </c>
      <c r="C8" s="13" t="s">
        <v>62</v>
      </c>
      <c r="D8" s="13" t="s">
        <v>62</v>
      </c>
      <c r="E8" s="13" t="s">
        <v>62</v>
      </c>
      <c r="F8" s="13" t="s">
        <v>62</v>
      </c>
    </row>
    <row r="9" spans="1:6" ht="15" customHeight="1" x14ac:dyDescent="0.25">
      <c r="A9" s="8">
        <v>18</v>
      </c>
      <c r="B9" s="8" t="s">
        <v>7</v>
      </c>
      <c r="C9" s="16">
        <v>177.668823</v>
      </c>
      <c r="D9" s="16">
        <v>172.841643961589</v>
      </c>
      <c r="E9" s="16">
        <f t="shared" si="0"/>
        <v>-4.8271790384110034</v>
      </c>
      <c r="F9" s="25">
        <f t="shared" si="1"/>
        <v>-2.7169533500039034E-2</v>
      </c>
    </row>
    <row r="10" spans="1:6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</row>
    <row r="11" spans="1:6" ht="15" customHeight="1" x14ac:dyDescent="0.2">
      <c r="A11" s="62"/>
      <c r="B11" s="62"/>
      <c r="C11" s="11">
        <f t="shared" ref="C11:D11" si="2">SUM(C2:C10)</f>
        <v>2112.4176010000001</v>
      </c>
      <c r="D11" s="11">
        <f t="shared" si="2"/>
        <v>2094.0661492869431</v>
      </c>
      <c r="E11" s="23">
        <f t="shared" si="0"/>
        <v>-18.351451713057031</v>
      </c>
      <c r="F11" s="26">
        <f t="shared" si="1"/>
        <v>-8.6874165905309608E-3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5" customWidth="1"/>
    <col min="2" max="2" width="70.7109375" style="55" customWidth="1"/>
    <col min="3" max="16384" width="11.42578125" style="47"/>
  </cols>
  <sheetData>
    <row r="1" spans="1:2" x14ac:dyDescent="0.25">
      <c r="A1" s="60" t="s">
        <v>93</v>
      </c>
      <c r="B1" s="60" t="s">
        <v>94</v>
      </c>
    </row>
    <row r="2" spans="1:2" x14ac:dyDescent="0.25">
      <c r="A2" s="61"/>
      <c r="B2" s="61"/>
    </row>
    <row r="3" spans="1:2" x14ac:dyDescent="0.25">
      <c r="A3" s="48" t="s">
        <v>28</v>
      </c>
      <c r="B3" s="49" t="s">
        <v>95</v>
      </c>
    </row>
    <row r="4" spans="1:2" x14ac:dyDescent="0.25">
      <c r="A4" s="50" t="s">
        <v>34</v>
      </c>
      <c r="B4" s="51" t="s">
        <v>96</v>
      </c>
    </row>
    <row r="5" spans="1:2" ht="30" x14ac:dyDescent="0.25">
      <c r="A5" s="50" t="s">
        <v>0</v>
      </c>
      <c r="B5" s="51" t="s">
        <v>97</v>
      </c>
    </row>
    <row r="6" spans="1:2" ht="30" x14ac:dyDescent="0.25">
      <c r="A6" s="50" t="s">
        <v>35</v>
      </c>
      <c r="B6" s="51" t="s">
        <v>98</v>
      </c>
    </row>
    <row r="7" spans="1:2" ht="30" x14ac:dyDescent="0.25">
      <c r="A7" s="50" t="s">
        <v>36</v>
      </c>
      <c r="B7" s="51" t="s">
        <v>99</v>
      </c>
    </row>
    <row r="8" spans="1:2" x14ac:dyDescent="0.25">
      <c r="A8" s="50" t="s">
        <v>29</v>
      </c>
      <c r="B8" s="51" t="s">
        <v>100</v>
      </c>
    </row>
    <row r="9" spans="1:2" ht="30" x14ac:dyDescent="0.25">
      <c r="A9" s="50" t="s">
        <v>30</v>
      </c>
      <c r="B9" s="51" t="s">
        <v>101</v>
      </c>
    </row>
    <row r="10" spans="1:2" ht="45" x14ac:dyDescent="0.25">
      <c r="A10" s="50" t="s">
        <v>31</v>
      </c>
      <c r="B10" s="51" t="s">
        <v>102</v>
      </c>
    </row>
    <row r="11" spans="1:2" ht="17.25" x14ac:dyDescent="0.25">
      <c r="A11" s="50" t="s">
        <v>103</v>
      </c>
      <c r="B11" s="51" t="s">
        <v>104</v>
      </c>
    </row>
    <row r="12" spans="1:2" ht="45" x14ac:dyDescent="0.25">
      <c r="A12" s="50" t="s">
        <v>32</v>
      </c>
      <c r="B12" s="51" t="s">
        <v>105</v>
      </c>
    </row>
    <row r="13" spans="1:2" ht="17.25" x14ac:dyDescent="0.25">
      <c r="A13" s="50" t="s">
        <v>106</v>
      </c>
      <c r="B13" s="52" t="s">
        <v>107</v>
      </c>
    </row>
    <row r="14" spans="1:2" ht="17.25" x14ac:dyDescent="0.25">
      <c r="A14" s="50" t="s">
        <v>108</v>
      </c>
      <c r="B14" s="52" t="s">
        <v>109</v>
      </c>
    </row>
    <row r="15" spans="1:2" x14ac:dyDescent="0.25">
      <c r="A15" s="50" t="s">
        <v>37</v>
      </c>
      <c r="B15" s="52" t="s">
        <v>110</v>
      </c>
    </row>
    <row r="16" spans="1:2" x14ac:dyDescent="0.25">
      <c r="A16" s="50" t="s">
        <v>38</v>
      </c>
      <c r="B16" s="52" t="s">
        <v>111</v>
      </c>
    </row>
    <row r="17" spans="1:2" x14ac:dyDescent="0.25">
      <c r="A17" s="50" t="s">
        <v>39</v>
      </c>
      <c r="B17" s="52" t="s">
        <v>112</v>
      </c>
    </row>
    <row r="18" spans="1:2" ht="30" x14ac:dyDescent="0.25">
      <c r="A18" s="50" t="s">
        <v>40</v>
      </c>
      <c r="B18" s="52" t="s">
        <v>113</v>
      </c>
    </row>
    <row r="19" spans="1:2" x14ac:dyDescent="0.25">
      <c r="A19" s="50" t="s">
        <v>41</v>
      </c>
      <c r="B19" s="52" t="s">
        <v>114</v>
      </c>
    </row>
    <row r="20" spans="1:2" x14ac:dyDescent="0.25">
      <c r="A20" s="50" t="s">
        <v>42</v>
      </c>
      <c r="B20" s="52" t="s">
        <v>115</v>
      </c>
    </row>
    <row r="21" spans="1:2" ht="30" x14ac:dyDescent="0.25">
      <c r="A21" s="50" t="s">
        <v>43</v>
      </c>
      <c r="B21" s="52" t="s">
        <v>116</v>
      </c>
    </row>
    <row r="22" spans="1:2" x14ac:dyDescent="0.25">
      <c r="A22" s="50" t="s">
        <v>44</v>
      </c>
      <c r="B22" s="52" t="s">
        <v>117</v>
      </c>
    </row>
    <row r="23" spans="1:2" ht="17.25" x14ac:dyDescent="0.25">
      <c r="A23" s="50" t="s">
        <v>118</v>
      </c>
      <c r="B23" s="52" t="s">
        <v>119</v>
      </c>
    </row>
    <row r="24" spans="1:2" ht="45" x14ac:dyDescent="0.25">
      <c r="A24" s="50" t="s">
        <v>120</v>
      </c>
      <c r="B24" s="52" t="s">
        <v>121</v>
      </c>
    </row>
    <row r="25" spans="1:2" x14ac:dyDescent="0.25">
      <c r="A25" s="50" t="s">
        <v>45</v>
      </c>
      <c r="B25" s="52" t="s">
        <v>122</v>
      </c>
    </row>
    <row r="26" spans="1:2" x14ac:dyDescent="0.25">
      <c r="A26" s="50" t="s">
        <v>46</v>
      </c>
      <c r="B26" s="52" t="s">
        <v>123</v>
      </c>
    </row>
    <row r="27" spans="1:2" x14ac:dyDescent="0.25">
      <c r="A27" s="50" t="s">
        <v>47</v>
      </c>
      <c r="B27" s="52" t="s">
        <v>124</v>
      </c>
    </row>
    <row r="28" spans="1:2" x14ac:dyDescent="0.25">
      <c r="A28" s="50" t="s">
        <v>48</v>
      </c>
      <c r="B28" s="52" t="s">
        <v>125</v>
      </c>
    </row>
    <row r="29" spans="1:2" x14ac:dyDescent="0.25">
      <c r="A29" s="50" t="s">
        <v>49</v>
      </c>
      <c r="B29" s="52" t="s">
        <v>126</v>
      </c>
    </row>
    <row r="30" spans="1:2" x14ac:dyDescent="0.25">
      <c r="A30" s="50" t="s">
        <v>50</v>
      </c>
      <c r="B30" s="52" t="s">
        <v>127</v>
      </c>
    </row>
    <row r="31" spans="1:2" x14ac:dyDescent="0.25">
      <c r="A31" s="50" t="s">
        <v>51</v>
      </c>
      <c r="B31" s="52" t="s">
        <v>128</v>
      </c>
    </row>
    <row r="32" spans="1:2" x14ac:dyDescent="0.25">
      <c r="A32" s="50" t="s">
        <v>52</v>
      </c>
      <c r="B32" s="52" t="s">
        <v>129</v>
      </c>
    </row>
    <row r="33" spans="1:2" x14ac:dyDescent="0.25">
      <c r="A33" s="50" t="s">
        <v>53</v>
      </c>
      <c r="B33" s="52" t="s">
        <v>130</v>
      </c>
    </row>
    <row r="34" spans="1:2" x14ac:dyDescent="0.25">
      <c r="A34" s="50" t="s">
        <v>54</v>
      </c>
      <c r="B34" s="52" t="s">
        <v>131</v>
      </c>
    </row>
    <row r="35" spans="1:2" x14ac:dyDescent="0.25">
      <c r="A35" s="50" t="s">
        <v>55</v>
      </c>
      <c r="B35" s="52" t="s">
        <v>132</v>
      </c>
    </row>
    <row r="36" spans="1:2" x14ac:dyDescent="0.25">
      <c r="A36" s="50" t="s">
        <v>56</v>
      </c>
      <c r="B36" s="52" t="s">
        <v>133</v>
      </c>
    </row>
    <row r="37" spans="1:2" x14ac:dyDescent="0.25">
      <c r="A37" s="50" t="s">
        <v>57</v>
      </c>
      <c r="B37" s="52" t="s">
        <v>134</v>
      </c>
    </row>
    <row r="38" spans="1:2" ht="30" x14ac:dyDescent="0.25">
      <c r="A38" s="50" t="s">
        <v>58</v>
      </c>
      <c r="B38" s="52" t="s">
        <v>135</v>
      </c>
    </row>
    <row r="39" spans="1:2" x14ac:dyDescent="0.25">
      <c r="A39" s="50" t="s">
        <v>136</v>
      </c>
      <c r="B39" s="52" t="s">
        <v>137</v>
      </c>
    </row>
    <row r="40" spans="1:2" x14ac:dyDescent="0.25">
      <c r="A40" s="53" t="s">
        <v>138</v>
      </c>
      <c r="B40" s="54" t="s">
        <v>139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777.210336372151</v>
      </c>
      <c r="D2" s="7">
        <f t="shared" ref="D2:D7" si="0">C2/$C$11</f>
        <v>0.37114889452599253</v>
      </c>
      <c r="E2" s="6">
        <v>100543</v>
      </c>
      <c r="F2" s="6">
        <v>13282</v>
      </c>
      <c r="G2" s="6">
        <f>(C2*10000)/E2</f>
        <v>77.301287645301116</v>
      </c>
      <c r="H2" s="6">
        <f>(C2*10000)/F2</f>
        <v>585.16062066868778</v>
      </c>
      <c r="I2" s="6">
        <f>(C2*10000)/(E2+F2)</f>
        <v>68.281162870384449</v>
      </c>
    </row>
    <row r="3" spans="1:9" ht="15" customHeight="1" x14ac:dyDescent="0.25">
      <c r="A3" s="8">
        <v>12</v>
      </c>
      <c r="B3" s="8" t="s">
        <v>2</v>
      </c>
      <c r="C3" s="9">
        <v>199.261911657551</v>
      </c>
      <c r="D3" s="10">
        <f t="shared" si="0"/>
        <v>9.5155500090291931E-2</v>
      </c>
      <c r="E3" s="9">
        <v>538</v>
      </c>
      <c r="F3" s="9">
        <v>43163</v>
      </c>
      <c r="G3" s="9">
        <f t="shared" ref="G3:G9" si="1">(C3*10000)/E3</f>
        <v>3703.7530047871933</v>
      </c>
      <c r="H3" s="9">
        <f t="shared" ref="H3:H9" si="2">(C3*10000)/F3</f>
        <v>46.164981965468343</v>
      </c>
      <c r="I3" s="9">
        <f t="shared" ref="I3:I9" si="3">(C3*10000)/(E3+F3)</f>
        <v>45.596648053259877</v>
      </c>
    </row>
    <row r="4" spans="1:9" ht="15" customHeight="1" x14ac:dyDescent="0.25">
      <c r="A4" s="8">
        <v>13</v>
      </c>
      <c r="B4" s="8" t="s">
        <v>3</v>
      </c>
      <c r="C4" s="9">
        <v>343.46454173204</v>
      </c>
      <c r="D4" s="10">
        <f t="shared" si="0"/>
        <v>0.16401800002783778</v>
      </c>
      <c r="E4" s="9">
        <v>75928</v>
      </c>
      <c r="F4" s="9">
        <v>56789</v>
      </c>
      <c r="G4" s="9">
        <f t="shared" si="1"/>
        <v>45.235557598256243</v>
      </c>
      <c r="H4" s="9">
        <f t="shared" si="2"/>
        <v>60.480822295169837</v>
      </c>
      <c r="I4" s="9">
        <f t="shared" si="3"/>
        <v>25.879468472919068</v>
      </c>
    </row>
    <row r="5" spans="1:9" ht="15" customHeight="1" x14ac:dyDescent="0.25">
      <c r="A5" s="8">
        <v>14</v>
      </c>
      <c r="B5" s="8" t="s">
        <v>4</v>
      </c>
      <c r="C5" s="9">
        <v>122.048144204907</v>
      </c>
      <c r="D5" s="10">
        <f t="shared" si="0"/>
        <v>5.8282850446947913E-2</v>
      </c>
      <c r="E5" s="9">
        <v>14692</v>
      </c>
      <c r="F5" s="9">
        <v>45260</v>
      </c>
      <c r="G5" s="9">
        <f t="shared" si="1"/>
        <v>83.07115723176355</v>
      </c>
      <c r="H5" s="9">
        <f t="shared" si="2"/>
        <v>26.966006231751436</v>
      </c>
      <c r="I5" s="9">
        <f t="shared" si="3"/>
        <v>20.357643482270316</v>
      </c>
    </row>
    <row r="6" spans="1:9" ht="15" customHeight="1" x14ac:dyDescent="0.25">
      <c r="A6" s="8">
        <v>15</v>
      </c>
      <c r="B6" s="8" t="s">
        <v>5</v>
      </c>
      <c r="C6" s="9">
        <v>264.46867621638</v>
      </c>
      <c r="D6" s="10">
        <f t="shared" si="0"/>
        <v>0.12629432757242892</v>
      </c>
      <c r="E6" s="9">
        <v>762</v>
      </c>
      <c r="F6" s="9">
        <v>24603</v>
      </c>
      <c r="G6" s="9">
        <f t="shared" si="1"/>
        <v>3470.7175356480316</v>
      </c>
      <c r="H6" s="9">
        <f t="shared" si="2"/>
        <v>107.49448287460066</v>
      </c>
      <c r="I6" s="9">
        <f t="shared" si="3"/>
        <v>104.26519858717919</v>
      </c>
    </row>
    <row r="7" spans="1:9" ht="15" customHeight="1" x14ac:dyDescent="0.25">
      <c r="A7" s="8">
        <v>16</v>
      </c>
      <c r="B7" s="8" t="s">
        <v>6</v>
      </c>
      <c r="C7" s="9">
        <v>214.770895142325</v>
      </c>
      <c r="D7" s="10">
        <f t="shared" si="0"/>
        <v>0.10256165747937682</v>
      </c>
      <c r="E7" s="9">
        <v>93</v>
      </c>
      <c r="F7" s="9">
        <v>428</v>
      </c>
      <c r="G7" s="9">
        <f t="shared" si="1"/>
        <v>23093.644638959679</v>
      </c>
      <c r="H7" s="9">
        <f t="shared" si="2"/>
        <v>5018.011568745912</v>
      </c>
      <c r="I7" s="9">
        <f t="shared" si="3"/>
        <v>4122.282056474568</v>
      </c>
    </row>
    <row r="8" spans="1:9" ht="15" customHeight="1" x14ac:dyDescent="0.25">
      <c r="A8" s="8">
        <v>17</v>
      </c>
      <c r="B8" s="8" t="s">
        <v>26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18</v>
      </c>
      <c r="B9" s="8" t="s">
        <v>7</v>
      </c>
      <c r="C9" s="9">
        <v>172.841643961589</v>
      </c>
      <c r="D9" s="10">
        <f>C9/$C$11</f>
        <v>8.2538769857124064E-2</v>
      </c>
      <c r="E9" s="9">
        <v>9</v>
      </c>
      <c r="F9" s="9">
        <v>2877</v>
      </c>
      <c r="G9" s="9">
        <f t="shared" si="1"/>
        <v>192046.27106843222</v>
      </c>
      <c r="H9" s="9">
        <f t="shared" si="2"/>
        <v>600.77039958842192</v>
      </c>
      <c r="I9" s="9">
        <f t="shared" si="3"/>
        <v>598.89689522380104</v>
      </c>
    </row>
    <row r="10" spans="1:9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2"/>
      <c r="B11" s="62"/>
      <c r="C11" s="11">
        <f>SUM(C2:C10)</f>
        <v>2094.0661492869431</v>
      </c>
      <c r="D11" s="12"/>
      <c r="E11" s="11">
        <f>SUM(E2:E10)</f>
        <v>192565</v>
      </c>
      <c r="F11" s="11">
        <f>SUM(F2:F10)</f>
        <v>186402</v>
      </c>
      <c r="G11" s="11">
        <f>(C11*10000)/E11</f>
        <v>108.74593769828073</v>
      </c>
      <c r="H11" s="11">
        <f>(C11*10000)/F11</f>
        <v>112.34139919566007</v>
      </c>
      <c r="I11" s="11">
        <f>(C11*10000)/(E11+F11)</f>
        <v>55.257216308727223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17</v>
      </c>
      <c r="C2" s="6">
        <v>2094.0661492869299</v>
      </c>
      <c r="D2" s="7">
        <f>C2/$C$11</f>
        <v>1</v>
      </c>
      <c r="E2" s="6">
        <v>192565</v>
      </c>
      <c r="F2" s="6">
        <v>186402</v>
      </c>
      <c r="G2" s="6">
        <f>(C2*10000)/E2</f>
        <v>108.74593769828006</v>
      </c>
      <c r="H2" s="6">
        <f>(C2*10000)/F2</f>
        <v>112.34139919565938</v>
      </c>
      <c r="I2" s="6">
        <f>(C2*10000)/(E2+F2)</f>
        <v>55.257216308726875</v>
      </c>
    </row>
    <row r="3" spans="1:9" ht="15" customHeight="1" x14ac:dyDescent="0.25">
      <c r="A3" s="8">
        <v>12</v>
      </c>
      <c r="B3" s="8" t="s">
        <v>18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13</v>
      </c>
      <c r="B4" s="8" t="s">
        <v>19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</row>
    <row r="5" spans="1:9" ht="15" customHeight="1" x14ac:dyDescent="0.25">
      <c r="A5" s="8">
        <v>21</v>
      </c>
      <c r="B5" s="8" t="s">
        <v>20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</row>
    <row r="6" spans="1:9" ht="15" customHeight="1" x14ac:dyDescent="0.25">
      <c r="A6" s="8">
        <v>22</v>
      </c>
      <c r="B6" s="8" t="s">
        <v>21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</row>
    <row r="7" spans="1:9" ht="15" customHeight="1" x14ac:dyDescent="0.25">
      <c r="A7" s="8">
        <v>23</v>
      </c>
      <c r="B7" s="8" t="s">
        <v>22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31</v>
      </c>
      <c r="B8" s="8" t="s">
        <v>23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32</v>
      </c>
      <c r="B9" s="8" t="s">
        <v>24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33</v>
      </c>
      <c r="B10" s="8" t="s">
        <v>25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2"/>
      <c r="B11" s="62"/>
      <c r="C11" s="11">
        <f>SUM(C2:C10)</f>
        <v>2094.0661492869299</v>
      </c>
      <c r="D11" s="12"/>
      <c r="E11" s="11">
        <f>SUM(E2:E10)</f>
        <v>192565</v>
      </c>
      <c r="F11" s="11">
        <f>SUM(F2:F10)</f>
        <v>186402</v>
      </c>
      <c r="G11" s="11">
        <f>(C11*10000)/E11</f>
        <v>108.74593769828006</v>
      </c>
      <c r="H11" s="11">
        <f>(C11*10000)/F11</f>
        <v>112.34139919565938</v>
      </c>
      <c r="I11" s="11">
        <f>(C11*10000)/(E11+F11)</f>
        <v>55.257216308726875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8</v>
      </c>
      <c r="C2" s="6">
        <v>1636.5508727383901</v>
      </c>
      <c r="D2" s="7">
        <f>C2/$C$11</f>
        <v>0.78151823107195317</v>
      </c>
      <c r="E2" s="6">
        <v>170647</v>
      </c>
      <c r="F2" s="6">
        <v>180963</v>
      </c>
      <c r="G2" s="6">
        <f>(C2*10000)/E2</f>
        <v>95.902703987669867</v>
      </c>
      <c r="H2" s="6">
        <f>(C2*10000)/F2</f>
        <v>90.435662137475063</v>
      </c>
      <c r="I2" s="6">
        <f>(C2*10000)/(E2+F2)</f>
        <v>46.544491702124233</v>
      </c>
    </row>
    <row r="3" spans="1:9" ht="15" customHeight="1" x14ac:dyDescent="0.25">
      <c r="A3" s="8">
        <v>2</v>
      </c>
      <c r="B3" s="8" t="s">
        <v>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3</v>
      </c>
      <c r="B4" s="8" t="s">
        <v>10</v>
      </c>
      <c r="C4" s="9">
        <v>457.51527654855505</v>
      </c>
      <c r="D4" s="10">
        <f>C4/$C$11</f>
        <v>0.21848176892804674</v>
      </c>
      <c r="E4" s="9">
        <v>21918</v>
      </c>
      <c r="F4" s="9">
        <v>5439</v>
      </c>
      <c r="G4" s="9">
        <f t="shared" ref="G4" si="0">(C4*10000)/E4</f>
        <v>208.73951845449176</v>
      </c>
      <c r="H4" s="9">
        <f t="shared" ref="H4" si="1">(C4*10000)/F4</f>
        <v>841.17535677248577</v>
      </c>
      <c r="I4" s="9">
        <f t="shared" ref="I4" si="2">(C4*10000)/(E4+F4)</f>
        <v>167.23883340591257</v>
      </c>
    </row>
    <row r="5" spans="1:9" ht="15" customHeight="1" x14ac:dyDescent="0.25">
      <c r="A5" s="8">
        <v>4</v>
      </c>
      <c r="B5" s="8" t="s">
        <v>11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</row>
    <row r="6" spans="1:9" ht="15" customHeight="1" x14ac:dyDescent="0.25">
      <c r="A6" s="8">
        <v>5</v>
      </c>
      <c r="B6" s="8" t="s">
        <v>12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</row>
    <row r="7" spans="1:9" ht="15" customHeight="1" x14ac:dyDescent="0.25">
      <c r="A7" s="8">
        <v>6</v>
      </c>
      <c r="B7" s="8" t="s">
        <v>13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7</v>
      </c>
      <c r="B8" s="8" t="s">
        <v>14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8</v>
      </c>
      <c r="B9" s="8" t="s">
        <v>15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9</v>
      </c>
      <c r="B10" s="8" t="s">
        <v>16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2"/>
      <c r="B11" s="62"/>
      <c r="C11" s="11">
        <f>SUM(C2:C10)</f>
        <v>2094.0661492869453</v>
      </c>
      <c r="D11" s="12"/>
      <c r="E11" s="11">
        <f>SUM(E2:E10)</f>
        <v>192565</v>
      </c>
      <c r="F11" s="11">
        <f>SUM(F2:F10)</f>
        <v>186402</v>
      </c>
      <c r="G11" s="11">
        <f>(C11*10000)/E11</f>
        <v>108.74593769828085</v>
      </c>
      <c r="H11" s="11">
        <f>(C11*10000)/F11</f>
        <v>112.3413991956602</v>
      </c>
      <c r="I11" s="11">
        <f>(C11*10000)/(E11+F11)</f>
        <v>55.25721630872728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4">
        <v>34.735247606153905</v>
      </c>
      <c r="D2" s="14">
        <v>79.859700170319201</v>
      </c>
      <c r="E2" s="14">
        <v>697.35063620183178</v>
      </c>
      <c r="F2" s="14">
        <v>45.124452564165296</v>
      </c>
      <c r="G2" s="14">
        <v>34.735247606153905</v>
      </c>
      <c r="H2" s="15">
        <f>E2/SUM($E2:$G2)</f>
        <v>0.89724827831924248</v>
      </c>
      <c r="I2" s="15">
        <f t="shared" ref="I2:J2" si="0">F2/SUM($E2:$G2)</f>
        <v>5.8059511630785092E-2</v>
      </c>
      <c r="J2" s="15">
        <f t="shared" si="0"/>
        <v>4.4692210049972439E-2</v>
      </c>
    </row>
    <row r="3" spans="1:10" ht="15" customHeight="1" x14ac:dyDescent="0.25">
      <c r="A3" s="8">
        <v>12</v>
      </c>
      <c r="B3" s="8" t="s">
        <v>2</v>
      </c>
      <c r="C3" s="16">
        <v>21.296231885022301</v>
      </c>
      <c r="D3" s="16">
        <v>33.540518031122602</v>
      </c>
      <c r="E3" s="16">
        <v>165.72139362642838</v>
      </c>
      <c r="F3" s="16">
        <v>12.244286146100301</v>
      </c>
      <c r="G3" s="16">
        <v>21.296231885022301</v>
      </c>
      <c r="H3" s="17">
        <f t="shared" ref="H3:H11" si="1">E3/SUM($E3:$G3)</f>
        <v>0.83167622074827363</v>
      </c>
      <c r="I3" s="17">
        <f t="shared" ref="I3:I11" si="2">F3/SUM($E3:$G3)</f>
        <v>6.1448201737335409E-2</v>
      </c>
      <c r="J3" s="17">
        <f t="shared" ref="J3:J11" si="3">G3/SUM($E3:$G3)</f>
        <v>0.10687557751439089</v>
      </c>
    </row>
    <row r="4" spans="1:10" ht="15" customHeight="1" x14ac:dyDescent="0.25">
      <c r="A4" s="8">
        <v>13</v>
      </c>
      <c r="B4" s="8" t="s">
        <v>3</v>
      </c>
      <c r="C4" s="16">
        <v>11.853535674820399</v>
      </c>
      <c r="D4" s="16">
        <v>20.189025377818599</v>
      </c>
      <c r="E4" s="16">
        <v>323.27551635422139</v>
      </c>
      <c r="F4" s="16">
        <v>8.3354897029981991</v>
      </c>
      <c r="G4" s="16">
        <v>11.853535674820399</v>
      </c>
      <c r="H4" s="17">
        <f t="shared" si="1"/>
        <v>0.94121947704992082</v>
      </c>
      <c r="I4" s="17">
        <f t="shared" si="2"/>
        <v>2.4268850755200459E-2</v>
      </c>
      <c r="J4" s="17">
        <f t="shared" si="3"/>
        <v>3.4511672194878697E-2</v>
      </c>
    </row>
    <row r="5" spans="1:10" ht="15" customHeight="1" x14ac:dyDescent="0.25">
      <c r="A5" s="8">
        <v>14</v>
      </c>
      <c r="B5" s="8" t="s">
        <v>4</v>
      </c>
      <c r="C5" s="16">
        <v>2.5045520510519697</v>
      </c>
      <c r="D5" s="16">
        <v>6.20895033410227</v>
      </c>
      <c r="E5" s="16">
        <v>115.83919387080473</v>
      </c>
      <c r="F5" s="16">
        <v>3.7043982830503004</v>
      </c>
      <c r="G5" s="16">
        <v>2.5045520510519697</v>
      </c>
      <c r="H5" s="17">
        <f t="shared" si="1"/>
        <v>0.94912704019753025</v>
      </c>
      <c r="I5" s="17">
        <f t="shared" si="2"/>
        <v>3.0351942728690531E-2</v>
      </c>
      <c r="J5" s="17">
        <f t="shared" si="3"/>
        <v>2.052101707377926E-2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6">
        <v>264.46867621638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6">
        <v>214.770895142325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26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7</v>
      </c>
      <c r="C9" s="13" t="s">
        <v>62</v>
      </c>
      <c r="D9" s="13" t="s">
        <v>62</v>
      </c>
      <c r="E9" s="16">
        <v>172.841643961589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2"/>
      <c r="B11" s="62"/>
      <c r="C11" s="11">
        <f>SUM(C2:C10)</f>
        <v>70.38956721704858</v>
      </c>
      <c r="D11" s="11">
        <f t="shared" ref="D11:G11" si="4">SUM(D2:D10)</f>
        <v>139.79819391336267</v>
      </c>
      <c r="E11" s="11">
        <f t="shared" si="4"/>
        <v>1954.2679553735802</v>
      </c>
      <c r="F11" s="11">
        <f t="shared" si="4"/>
        <v>69.408626696314087</v>
      </c>
      <c r="G11" s="11">
        <f t="shared" si="4"/>
        <v>70.38956721704858</v>
      </c>
      <c r="H11" s="18">
        <f t="shared" si="1"/>
        <v>0.93324079377293501</v>
      </c>
      <c r="I11" s="18">
        <f t="shared" si="2"/>
        <v>3.3145384027122846E-2</v>
      </c>
      <c r="J11" s="18">
        <f t="shared" si="3"/>
        <v>3.3613822199942037E-2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17</v>
      </c>
      <c r="C2" s="14">
        <v>70.389567217048594</v>
      </c>
      <c r="D2" s="14">
        <v>139.79819391336198</v>
      </c>
      <c r="E2" s="14">
        <v>1954.2679553735679</v>
      </c>
      <c r="F2" s="14">
        <v>69.408626696313391</v>
      </c>
      <c r="G2" s="14">
        <v>70.389567217048594</v>
      </c>
      <c r="H2" s="15">
        <f>E2/SUM($E2:$G2)</f>
        <v>0.93324079377293501</v>
      </c>
      <c r="I2" s="15">
        <f t="shared" ref="I2:J2" si="0">F2/SUM($E2:$G2)</f>
        <v>3.3145384027122721E-2</v>
      </c>
      <c r="J2" s="15">
        <f t="shared" si="0"/>
        <v>3.3613822199942252E-2</v>
      </c>
    </row>
    <row r="3" spans="1:10" ht="15" customHeight="1" x14ac:dyDescent="0.25">
      <c r="A3" s="8">
        <v>12</v>
      </c>
      <c r="B3" s="8" t="s">
        <v>18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13</v>
      </c>
      <c r="B4" s="8" t="s">
        <v>19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</row>
    <row r="5" spans="1:10" ht="15" customHeight="1" x14ac:dyDescent="0.25">
      <c r="A5" s="8">
        <v>21</v>
      </c>
      <c r="B5" s="8" t="s">
        <v>20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  <c r="J5" s="13" t="s">
        <v>62</v>
      </c>
    </row>
    <row r="6" spans="1:10" ht="15" customHeight="1" x14ac:dyDescent="0.25">
      <c r="A6" s="8">
        <v>22</v>
      </c>
      <c r="B6" s="8" t="s">
        <v>21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23</v>
      </c>
      <c r="B7" s="8" t="s">
        <v>22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31</v>
      </c>
      <c r="B8" s="8" t="s">
        <v>23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32</v>
      </c>
      <c r="B9" s="8" t="s">
        <v>24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33</v>
      </c>
      <c r="B10" s="8" t="s">
        <v>25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2"/>
      <c r="B11" s="62"/>
      <c r="C11" s="11">
        <f>SUM(C2:C10)</f>
        <v>70.389567217048594</v>
      </c>
      <c r="D11" s="11">
        <f t="shared" ref="D11:G11" si="1">SUM(D2:D10)</f>
        <v>139.79819391336198</v>
      </c>
      <c r="E11" s="11">
        <f t="shared" si="1"/>
        <v>1954.2679553735679</v>
      </c>
      <c r="F11" s="11">
        <f t="shared" si="1"/>
        <v>69.408626696313391</v>
      </c>
      <c r="G11" s="11">
        <f t="shared" si="1"/>
        <v>70.389567217048594</v>
      </c>
      <c r="H11" s="18">
        <f t="shared" ref="H11" si="2">E11/SUM($E11:$G11)</f>
        <v>0.93324079377293501</v>
      </c>
      <c r="I11" s="18">
        <f t="shared" ref="I11" si="3">F11/SUM($E11:$G11)</f>
        <v>3.3145384027122721E-2</v>
      </c>
      <c r="J11" s="18">
        <f t="shared" ref="J11" si="4">G11/SUM($E11:$G11)</f>
        <v>3.3613822199942252E-2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8</v>
      </c>
      <c r="C2" s="14">
        <v>43.4272552626676</v>
      </c>
      <c r="D2" s="14">
        <v>89.4835969079097</v>
      </c>
      <c r="E2" s="14">
        <v>1547.0672758304804</v>
      </c>
      <c r="F2" s="14">
        <v>46.0563416452421</v>
      </c>
      <c r="G2" s="14">
        <v>43.4272552626676</v>
      </c>
      <c r="H2" s="15">
        <f>E2/SUM($E2:$G2)</f>
        <v>0.94532183606478448</v>
      </c>
      <c r="I2" s="15">
        <f t="shared" ref="I2:J2" si="0">F2/SUM($E2:$G2)</f>
        <v>2.8142322009322842E-2</v>
      </c>
      <c r="J2" s="15">
        <f t="shared" si="0"/>
        <v>2.6535841925892662E-2</v>
      </c>
    </row>
    <row r="3" spans="1:10" ht="15" customHeight="1" x14ac:dyDescent="0.25">
      <c r="A3" s="8">
        <v>2</v>
      </c>
      <c r="B3" s="8" t="s">
        <v>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3</v>
      </c>
      <c r="B4" s="8" t="s">
        <v>10</v>
      </c>
      <c r="C4" s="16">
        <v>26.962311954381004</v>
      </c>
      <c r="D4" s="16">
        <v>50.314597005453102</v>
      </c>
      <c r="E4" s="16">
        <v>407.20067954310196</v>
      </c>
      <c r="F4" s="16">
        <v>23.352285051072098</v>
      </c>
      <c r="G4" s="16">
        <v>26.962311954381004</v>
      </c>
      <c r="H4" s="17">
        <f t="shared" ref="H4:H11" si="1">E4/SUM($E4:$G4)</f>
        <v>0.89002641095392288</v>
      </c>
      <c r="I4" s="17">
        <f t="shared" ref="I4:I11" si="2">F4/SUM($E4:$G4)</f>
        <v>5.1041541666628422E-2</v>
      </c>
      <c r="J4" s="17">
        <f t="shared" ref="J4:J11" si="3">G4/SUM($E4:$G4)</f>
        <v>5.8932047379448661E-2</v>
      </c>
    </row>
    <row r="5" spans="1:10" ht="15" customHeight="1" x14ac:dyDescent="0.25">
      <c r="A5" s="8">
        <v>4</v>
      </c>
      <c r="B5" s="8" t="s">
        <v>11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  <c r="J5" s="13" t="s">
        <v>62</v>
      </c>
    </row>
    <row r="6" spans="1:10" ht="15" customHeight="1" x14ac:dyDescent="0.25">
      <c r="A6" s="8">
        <v>5</v>
      </c>
      <c r="B6" s="8" t="s">
        <v>12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6</v>
      </c>
      <c r="B7" s="8" t="s">
        <v>13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7</v>
      </c>
      <c r="B8" s="8" t="s">
        <v>14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8</v>
      </c>
      <c r="B9" s="8" t="s">
        <v>15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9</v>
      </c>
      <c r="B10" s="8" t="s">
        <v>16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2"/>
      <c r="B11" s="62"/>
      <c r="C11" s="11">
        <f>SUM(C2:C10)</f>
        <v>70.389567217048608</v>
      </c>
      <c r="D11" s="11">
        <f t="shared" ref="D11:G11" si="4">SUM(D2:D10)</f>
        <v>139.79819391336281</v>
      </c>
      <c r="E11" s="11">
        <f t="shared" si="4"/>
        <v>1954.2679553735825</v>
      </c>
      <c r="F11" s="11">
        <f t="shared" si="4"/>
        <v>69.408626696314201</v>
      </c>
      <c r="G11" s="11">
        <f t="shared" si="4"/>
        <v>70.389567217048608</v>
      </c>
      <c r="H11" s="18">
        <f t="shared" si="1"/>
        <v>0.93324079377293512</v>
      </c>
      <c r="I11" s="18">
        <f t="shared" si="2"/>
        <v>3.3145384027122866E-2</v>
      </c>
      <c r="J11" s="18">
        <f t="shared" si="3"/>
        <v>3.3613822199942016E-2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19">
        <v>284.04022385284003</v>
      </c>
      <c r="D2" s="19">
        <v>329.967620902514</v>
      </c>
      <c r="E2" s="14">
        <v>130.717532791135</v>
      </c>
      <c r="F2" s="14">
        <v>32.309209467532703</v>
      </c>
      <c r="G2" s="14">
        <v>0.175750555749038</v>
      </c>
      <c r="H2" s="15">
        <v>0.36546120158539652</v>
      </c>
      <c r="I2" s="15">
        <v>0.42455382404495179</v>
      </c>
      <c r="J2" s="15">
        <v>0.16818810362182091</v>
      </c>
      <c r="K2" s="15">
        <v>4.1570740770843495E-2</v>
      </c>
      <c r="L2" s="15">
        <v>2.2612997698742107E-4</v>
      </c>
    </row>
    <row r="3" spans="1:12" ht="15" customHeight="1" x14ac:dyDescent="0.25">
      <c r="A3" s="8">
        <v>12</v>
      </c>
      <c r="B3" s="8" t="s">
        <v>2</v>
      </c>
      <c r="C3" s="20">
        <v>57.099612656769203</v>
      </c>
      <c r="D3" s="20">
        <v>93.798787287278898</v>
      </c>
      <c r="E3" s="16">
        <v>39.219120841473902</v>
      </c>
      <c r="F3" s="16">
        <v>9.1443816771039703</v>
      </c>
      <c r="G3" s="16">
        <v>0</v>
      </c>
      <c r="H3" s="17">
        <v>0.2865555931720512</v>
      </c>
      <c r="I3" s="17">
        <v>0.4707311640009661</v>
      </c>
      <c r="J3" s="17">
        <v>0.19682197327625098</v>
      </c>
      <c r="K3" s="17">
        <v>4.589126955073166E-2</v>
      </c>
      <c r="L3" s="17">
        <v>0</v>
      </c>
    </row>
    <row r="4" spans="1:12" ht="15" customHeight="1" x14ac:dyDescent="0.25">
      <c r="A4" s="8">
        <v>13</v>
      </c>
      <c r="B4" s="8" t="s">
        <v>3</v>
      </c>
      <c r="C4" s="20">
        <v>268.11842195319997</v>
      </c>
      <c r="D4" s="20">
        <v>68.289208116333</v>
      </c>
      <c r="E4" s="16">
        <v>5.9039803492994203</v>
      </c>
      <c r="F4" s="16">
        <v>1.15293709870234</v>
      </c>
      <c r="G4" s="16">
        <v>0</v>
      </c>
      <c r="H4" s="17">
        <v>0.78062910390922324</v>
      </c>
      <c r="I4" s="17">
        <v>0.19882461992047856</v>
      </c>
      <c r="J4" s="17">
        <v>1.7189489838097503E-2</v>
      </c>
      <c r="K4" s="17">
        <v>3.356786332200646E-3</v>
      </c>
      <c r="L4" s="17">
        <v>0</v>
      </c>
    </row>
    <row r="5" spans="1:12" ht="15" customHeight="1" x14ac:dyDescent="0.25">
      <c r="A5" s="8">
        <v>14</v>
      </c>
      <c r="B5" s="8" t="s">
        <v>4</v>
      </c>
      <c r="C5" s="20">
        <v>111.041770590105</v>
      </c>
      <c r="D5" s="20">
        <v>7.3821241994253102</v>
      </c>
      <c r="E5" s="16">
        <v>3.6242523162770399</v>
      </c>
      <c r="F5" s="16">
        <v>0</v>
      </c>
      <c r="G5" s="16">
        <v>0</v>
      </c>
      <c r="H5" s="17">
        <v>0.90981938868633072</v>
      </c>
      <c r="I5" s="17">
        <v>6.048534430453513E-2</v>
      </c>
      <c r="J5" s="17">
        <v>2.9695267009134212E-2</v>
      </c>
      <c r="K5" s="17">
        <v>0</v>
      </c>
      <c r="L5" s="17">
        <v>0</v>
      </c>
    </row>
    <row r="6" spans="1:12" ht="15" customHeight="1" x14ac:dyDescent="0.25">
      <c r="A6" s="8">
        <v>15</v>
      </c>
      <c r="B6" s="8" t="s">
        <v>5</v>
      </c>
      <c r="C6" s="20">
        <v>109.31025259610101</v>
      </c>
      <c r="D6" s="20">
        <v>104.783704791692</v>
      </c>
      <c r="E6" s="16">
        <v>43.494780482562099</v>
      </c>
      <c r="F6" s="16">
        <v>6.8799345888479904</v>
      </c>
      <c r="G6" s="16">
        <v>0</v>
      </c>
      <c r="H6" s="17">
        <v>0.41332023025510967</v>
      </c>
      <c r="I6" s="17">
        <v>0.39620460078444991</v>
      </c>
      <c r="J6" s="17">
        <v>0.16446099297175396</v>
      </c>
      <c r="K6" s="17">
        <v>2.6014175988686477E-2</v>
      </c>
      <c r="L6" s="17">
        <v>0</v>
      </c>
    </row>
    <row r="7" spans="1:12" ht="15" customHeight="1" x14ac:dyDescent="0.25">
      <c r="A7" s="8">
        <v>16</v>
      </c>
      <c r="B7" s="8" t="s">
        <v>6</v>
      </c>
      <c r="C7" s="20">
        <v>96.637154006571805</v>
      </c>
      <c r="D7" s="20">
        <v>85.487194786283808</v>
      </c>
      <c r="E7" s="16">
        <v>30.437667125299498</v>
      </c>
      <c r="F7" s="16">
        <v>2.2088623716514002</v>
      </c>
      <c r="G7" s="16">
        <v>0</v>
      </c>
      <c r="H7" s="17">
        <v>0.44995464364666804</v>
      </c>
      <c r="I7" s="17">
        <v>0.39803904266261603</v>
      </c>
      <c r="J7" s="17">
        <v>0.14172157495313523</v>
      </c>
      <c r="K7" s="17">
        <v>1.0284738737580687E-2</v>
      </c>
      <c r="L7" s="17">
        <v>0</v>
      </c>
    </row>
    <row r="8" spans="1:12" ht="15" customHeight="1" x14ac:dyDescent="0.25">
      <c r="A8" s="8">
        <v>17</v>
      </c>
      <c r="B8" s="8" t="s">
        <v>26</v>
      </c>
      <c r="C8" s="22" t="s">
        <v>62</v>
      </c>
      <c r="D8" s="22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  <c r="K8" s="13" t="s">
        <v>62</v>
      </c>
      <c r="L8" s="13" t="s">
        <v>62</v>
      </c>
    </row>
    <row r="9" spans="1:12" ht="15" customHeight="1" x14ac:dyDescent="0.25">
      <c r="A9" s="8">
        <v>18</v>
      </c>
      <c r="B9" s="8" t="s">
        <v>7</v>
      </c>
      <c r="C9" s="20">
        <v>73.468532571928094</v>
      </c>
      <c r="D9" s="20">
        <v>66.181231487900604</v>
      </c>
      <c r="E9" s="16">
        <v>19.963695463655998</v>
      </c>
      <c r="F9" s="16">
        <v>13.0445546660041</v>
      </c>
      <c r="G9" s="16">
        <v>0.183629337674691</v>
      </c>
      <c r="H9" s="17">
        <v>0.42506268207512105</v>
      </c>
      <c r="I9" s="17">
        <v>0.3829009614659194</v>
      </c>
      <c r="J9" s="17">
        <v>0.11550280971795168</v>
      </c>
      <c r="K9" s="17">
        <v>7.5471132996684565E-2</v>
      </c>
      <c r="L9" s="17">
        <v>1.0624137443233242E-3</v>
      </c>
    </row>
    <row r="10" spans="1:12" ht="15" customHeight="1" x14ac:dyDescent="0.25">
      <c r="A10" s="8">
        <v>19</v>
      </c>
      <c r="B10" s="8" t="s">
        <v>27</v>
      </c>
      <c r="C10" s="22" t="s">
        <v>62</v>
      </c>
      <c r="D10" s="22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  <c r="K10" s="13" t="s">
        <v>62</v>
      </c>
      <c r="L10" s="13" t="s">
        <v>62</v>
      </c>
    </row>
    <row r="11" spans="1:12" ht="15" customHeight="1" x14ac:dyDescent="0.2">
      <c r="A11" s="62"/>
      <c r="B11" s="62"/>
      <c r="C11" s="21">
        <f t="shared" ref="C11:G11" si="0">SUM(C2:C10)</f>
        <v>999.71596822751508</v>
      </c>
      <c r="D11" s="21">
        <f t="shared" si="0"/>
        <v>755.88987157142765</v>
      </c>
      <c r="E11" s="11">
        <f t="shared" si="0"/>
        <v>273.36102936970298</v>
      </c>
      <c r="F11" s="11">
        <f t="shared" si="0"/>
        <v>64.739879869842497</v>
      </c>
      <c r="G11" s="11">
        <f t="shared" si="0"/>
        <v>0.359379893423729</v>
      </c>
      <c r="H11" s="18">
        <v>0.47740420152701901</v>
      </c>
      <c r="I11" s="18">
        <v>0.3609675268263724</v>
      </c>
      <c r="J11" s="18">
        <v>0.13054078168445046</v>
      </c>
      <c r="K11" s="18">
        <v>3.0915871746067244E-2</v>
      </c>
      <c r="L11" s="18">
        <v>1.7161821609092755E-4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0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2017-10-30T07:09:52Z</dcterms:created>
  <dcterms:modified xsi:type="dcterms:W3CDTF">2017-11-20T13:04:37Z</dcterms:modified>
</cp:coreProperties>
</file>