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F11" i="2" s="1"/>
  <c r="C11" i="3"/>
  <c r="D11" i="3"/>
  <c r="E11" i="3"/>
  <c r="F11" i="3"/>
  <c r="G11" i="3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4" i="10"/>
  <c r="I5" i="10"/>
  <c r="I6" i="10"/>
  <c r="I7" i="10"/>
  <c r="I8" i="10"/>
  <c r="I9" i="10"/>
  <c r="I10" i="10"/>
  <c r="H4" i="10"/>
  <c r="H5" i="10"/>
  <c r="H6" i="10"/>
  <c r="H7" i="10"/>
  <c r="H8" i="10"/>
  <c r="H9" i="10"/>
  <c r="H10" i="10"/>
  <c r="G4" i="10"/>
  <c r="G5" i="10"/>
  <c r="G6" i="10"/>
  <c r="G7" i="10"/>
  <c r="G8" i="10"/>
  <c r="G9" i="10"/>
  <c r="G10" i="10"/>
  <c r="F11" i="11"/>
  <c r="E11" i="11"/>
  <c r="C11" i="11"/>
  <c r="D10" i="11" s="1"/>
  <c r="I3" i="11"/>
  <c r="I4" i="11"/>
  <c r="I5" i="11"/>
  <c r="I6" i="11"/>
  <c r="I7" i="11"/>
  <c r="I8" i="11"/>
  <c r="I9" i="11"/>
  <c r="I10" i="11"/>
  <c r="H3" i="11"/>
  <c r="H4" i="11"/>
  <c r="H5" i="11"/>
  <c r="H6" i="11"/>
  <c r="H7" i="11"/>
  <c r="H8" i="11"/>
  <c r="H9" i="11"/>
  <c r="H10" i="11"/>
  <c r="G3" i="11"/>
  <c r="G4" i="11"/>
  <c r="G5" i="11"/>
  <c r="G6" i="11"/>
  <c r="G7" i="11"/>
  <c r="G8" i="11"/>
  <c r="G9" i="11"/>
  <c r="G10" i="11"/>
  <c r="F11" i="12"/>
  <c r="E11" i="12"/>
  <c r="C11" i="12"/>
  <c r="D10" i="12" s="1"/>
  <c r="I3" i="12"/>
  <c r="I4" i="12"/>
  <c r="I5" i="12"/>
  <c r="I6" i="12"/>
  <c r="I7" i="12"/>
  <c r="I8" i="12"/>
  <c r="I10" i="12"/>
  <c r="I2" i="12"/>
  <c r="H3" i="12"/>
  <c r="H4" i="12"/>
  <c r="H5" i="12"/>
  <c r="H6" i="12"/>
  <c r="H7" i="12"/>
  <c r="H8" i="12"/>
  <c r="H10" i="12"/>
  <c r="H2" i="12"/>
  <c r="G3" i="12"/>
  <c r="G4" i="12"/>
  <c r="G5" i="12"/>
  <c r="G6" i="12"/>
  <c r="G7" i="12"/>
  <c r="G8" i="12"/>
  <c r="G10" i="12"/>
  <c r="G2" i="12"/>
  <c r="J11" i="9" l="1"/>
  <c r="E11" i="2"/>
  <c r="I11" i="5"/>
  <c r="H11" i="5"/>
  <c r="I11" i="7"/>
  <c r="J11" i="7"/>
  <c r="H11" i="7"/>
  <c r="I11" i="9"/>
  <c r="H11" i="9"/>
  <c r="G11" i="10"/>
  <c r="H11" i="10"/>
  <c r="I11" i="10"/>
  <c r="D4" i="10"/>
  <c r="D5" i="10"/>
  <c r="D6" i="10"/>
  <c r="D7" i="10"/>
  <c r="D8" i="10"/>
  <c r="D9" i="10"/>
  <c r="G11" i="11"/>
  <c r="H11" i="11"/>
  <c r="I11" i="11"/>
  <c r="D3" i="11"/>
  <c r="D4" i="11"/>
  <c r="D5" i="11"/>
  <c r="D6" i="11"/>
  <c r="D7" i="11"/>
  <c r="D8" i="11"/>
  <c r="D9" i="11"/>
  <c r="D2" i="12"/>
  <c r="G11" i="12"/>
  <c r="I11" i="12"/>
  <c r="D4" i="12"/>
  <c r="H11" i="12"/>
  <c r="D3" i="12"/>
  <c r="D5" i="12"/>
  <c r="D6" i="12"/>
  <c r="D7" i="12"/>
  <c r="D8" i="12"/>
</calcChain>
</file>

<file path=xl/sharedStrings.xml><?xml version="1.0" encoding="utf-8"?>
<sst xmlns="http://schemas.openxmlformats.org/spreadsheetml/2006/main" count="368" uniqueCount="142">
  <si>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</si>
  <si>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</si>
  <si>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</si>
  <si>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</si>
  <si>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</si>
  <si>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</si>
  <si>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</si>
  <si>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</si>
  <si>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</si>
  <si>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</si>
  <si>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</si>
  <si>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</si>
  <si>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</si>
  <si>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</si>
  <si>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</si>
  <si>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</si>
  <si>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</si>
  <si>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</si>
  <si>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</si>
  <si>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</si>
  <si>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</si>
  <si>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</si>
  <si>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</si>
  <si>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</si>
  <si>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</si>
  <si>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</si>
  <si>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</si>
  <si>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</si>
  <si>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</si>
  <si>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</si>
  <si>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</si>
  <si>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</si>
  <si>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</si>
  <si>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</si>
  <si>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</si>
  <si>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</si>
  <si>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</si>
  <si>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</si>
  <si>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</si>
  <si>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</si>
  <si>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</si>
  <si>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</si>
  <si>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</si>
  <si>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</si>
  <si>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</si>
  <si>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</si>
  <si>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</si>
  <si>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</si>
  <si>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</si>
  <si>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</si>
  <si>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</si>
  <si>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</si>
  <si>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</si>
  <si>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</si>
  <si>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</si>
  <si>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</si>
  <si>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</si>
  <si>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</si>
  <si>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</si>
  <si>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</si>
  <si>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</si>
  <si>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</si>
  <si>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</si>
  <si>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</si>
  <si>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</si>
  <si>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</si>
  <si>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Vollständigkeit</t>
  </si>
  <si>
    <t>Anzahl Gemeinden</t>
  </si>
  <si>
    <t>Zonentypen</t>
  </si>
  <si>
    <t>Anzahl Zonen innerhalb der Bauzonen</t>
  </si>
  <si>
    <t>Spezialzonen</t>
  </si>
  <si>
    <t>Bemerkungen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</si>
  <si>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</si>
  <si>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</si>
  <si>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</si>
  <si>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</si>
  <si>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</si>
  <si>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</si>
  <si>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</si>
  <si>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</si>
  <si>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</si>
  <si>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</si>
  <si>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</si>
  <si>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</si>
  <si>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</si>
  <si>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</si>
  <si>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</si>
  <si>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</si>
  <si>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</si>
  <si>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</si>
  <si>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</si>
  <si>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</si>
  <si>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</si>
  <si>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</si>
  <si>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</si>
  <si>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</si>
  <si>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</si>
  <si>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</si>
  <si>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</si>
  <si>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</si>
  <si>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</si>
  <si>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</si>
  <si>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</si>
  <si>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</si>
  <si>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</si>
  <si>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</si>
  <si>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</si>
  <si>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</si>
  <si>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</si>
  <si>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</si>
  <si>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</si>
  <si>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</si>
  <si>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</si>
  <si>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</si>
  <si>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</si>
  <si>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</si>
  <si>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</si>
  <si>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</si>
  <si>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</si>
  <si>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</si>
  <si>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</si>
  <si>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</si>
  <si>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</si>
  <si>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</si>
  <si>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</si>
  <si>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</si>
  <si>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</si>
  <si>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</si>
  <si>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</si>
  <si>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</si>
  <si>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</si>
  <si>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</si>
  <si>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</si>
  <si>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</si>
  <si>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</si>
  <si>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01.01.2017</t>
  </si>
  <si>
    <t>oui</t>
  </si>
  <si>
    <t>134 / 136</t>
  </si>
  <si>
    <t>2 communes sans zones à bâtir: Pierrafortscha, Villarsel-sur-Marly</t>
  </si>
  <si>
    <t>Non. Les surfaces de transport sont découpées.</t>
  </si>
  <si>
    <t>L'attribution des zones spéciales a été réévaluée par le canton sur la base des règlements de zones.</t>
  </si>
  <si>
    <t>Faktenblatt Kanton Freiburg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</si>
</sst>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49" fontId="12" fillId="0" borderId="4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5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49" fontId="12" fillId="0" borderId="10" xfId="0" applyNumberFormat="1" applyFont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58-410C-B7A3-EA4A1169DC8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4697.6245561214</c:v>
                </c:pt>
                <c:pt idx="1">
                  <c:v>1490.5281821352801</c:v>
                </c:pt>
                <c:pt idx="2">
                  <c:v>724.30672765485508</c:v>
                </c:pt>
                <c:pt idx="3">
                  <c:v>1982.0674063798301</c:v>
                </c:pt>
                <c:pt idx="4">
                  <c:v>1282.8521192047401</c:v>
                </c:pt>
                <c:pt idx="5">
                  <c:v>223.942966166047</c:v>
                </c:pt>
                <c:pt idx="6">
                  <c:v>66.877857450123201</c:v>
                </c:pt>
                <c:pt idx="7" formatCode="General">
                  <c:v>0</c:v>
                </c:pt>
                <c:pt idx="8">
                  <c:v>70.2423922516912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58-410C-B7A3-EA4A1169D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5712"/>
        <c:axId val="565460024"/>
      </c:barChart>
      <c:catAx>
        <c:axId val="565455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0024"/>
        <c:crosses val="autoZero"/>
        <c:auto val="1"/>
        <c:lblAlgn val="ctr"/>
        <c:lblOffset val="100"/>
        <c:noMultiLvlLbl val="0"/>
      </c:catAx>
      <c:valAx>
        <c:axId val="5654600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557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04-420C-B867-1C2E962C6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04-420C-B867-1C2E962C66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04-420C-B867-1C2E962C66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04-420C-B867-1C2E962C66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04-420C-B867-1C2E962C6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0.79188773613788754</c:v>
                </c:pt>
                <c:pt idx="1">
                  <c:v>0.47865447048166426</c:v>
                </c:pt>
                <c:pt idx="2">
                  <c:v>0.67333084256807541</c:v>
                </c:pt>
                <c:pt idx="3">
                  <c:v>0.79865297484511777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04-420C-B867-1C2E962C66D1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04-420C-B867-1C2E962C6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04-420C-B867-1C2E962C66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104-420C-B867-1C2E962C66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04-420C-B867-1C2E962C66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104-420C-B867-1C2E962C6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8.7108068480335393E-2</c:v>
                </c:pt>
                <c:pt idx="1">
                  <c:v>6.8783123068130628E-2</c:v>
                </c:pt>
                <c:pt idx="2">
                  <c:v>8.5990665677911901E-2</c:v>
                </c:pt>
                <c:pt idx="3">
                  <c:v>9.9973654913204285E-2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104-420C-B867-1C2E962C66D1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104-420C-B867-1C2E962C6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104-420C-B867-1C2E962C66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104-420C-B867-1C2E962C66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104-420C-B867-1C2E962C66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104-420C-B867-1C2E962C6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0.12100419538177713</c:v>
                </c:pt>
                <c:pt idx="1">
                  <c:v>0.45256240645020512</c:v>
                </c:pt>
                <c:pt idx="2">
                  <c:v>0.24067849175401274</c:v>
                </c:pt>
                <c:pt idx="3">
                  <c:v>0.10137337024167802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104-420C-B867-1C2E962C6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7752"/>
        <c:axId val="487447360"/>
      </c:barChart>
      <c:catAx>
        <c:axId val="487447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7360"/>
        <c:crosses val="autoZero"/>
        <c:auto val="1"/>
        <c:lblAlgn val="ctr"/>
        <c:lblOffset val="100"/>
        <c:noMultiLvlLbl val="0"/>
      </c:catAx>
      <c:valAx>
        <c:axId val="4874473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47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1008.2155932707611</c:v>
                </c:pt>
                <c:pt idx="2">
                  <c:v>895.33799824025505</c:v>
                </c:pt>
                <c:pt idx="3">
                  <c:v>637.10610730264398</c:v>
                </c:pt>
                <c:pt idx="4">
                  <c:v>1642.6816845997951</c:v>
                </c:pt>
                <c:pt idx="5">
                  <c:v>1442.6263130143127</c:v>
                </c:pt>
                <c:pt idx="6">
                  <c:v>513.27969915536391</c:v>
                </c:pt>
                <c:pt idx="7">
                  <c:v>1786.7295702495821</c:v>
                </c:pt>
                <c:pt idx="8">
                  <c:v>222.05971162893201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13-42A7-811D-912A1B026C5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91.668580303913984</c:v>
                </c:pt>
                <c:pt idx="2">
                  <c:v>89.292763511624997</c:v>
                </c:pt>
                <c:pt idx="3">
                  <c:v>58.738718175889005</c:v>
                </c:pt>
                <c:pt idx="4">
                  <c:v>145.72856777453592</c:v>
                </c:pt>
                <c:pt idx="5">
                  <c:v>146.06862967432306</c:v>
                </c:pt>
                <c:pt idx="6">
                  <c:v>45.547915518597009</c:v>
                </c:pt>
                <c:pt idx="7">
                  <c:v>170.43464734719595</c:v>
                </c:pt>
                <c:pt idx="8">
                  <c:v>24.682503177932396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13-42A7-811D-912A1B026C5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171.730381032715</c:v>
                </c:pt>
                <c:pt idx="2">
                  <c:v>187.49397311813001</c:v>
                </c:pt>
                <c:pt idx="3">
                  <c:v>139.76782554527099</c:v>
                </c:pt>
                <c:pt idx="4">
                  <c:v>311.01741431368902</c:v>
                </c:pt>
                <c:pt idx="5">
                  <c:v>300.66287769191399</c:v>
                </c:pt>
                <c:pt idx="6">
                  <c:v>127.375654901369</c:v>
                </c:pt>
                <c:pt idx="7">
                  <c:v>326.91907609858202</c:v>
                </c:pt>
                <c:pt idx="8">
                  <c:v>53.276001716629601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13-42A7-811D-912A1B026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8536"/>
        <c:axId val="487446576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6576"/>
        <c:crosses val="autoZero"/>
        <c:auto val="1"/>
        <c:lblAlgn val="ctr"/>
        <c:lblOffset val="100"/>
        <c:noMultiLvlLbl val="0"/>
      </c:catAx>
      <c:valAx>
        <c:axId val="4874465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68-4357-978A-6249F98DC8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0.79286257743569699</c:v>
                </c:pt>
                <c:pt idx="2">
                  <c:v>0.76385897473578102</c:v>
                </c:pt>
                <c:pt idx="3">
                  <c:v>0.76244191195771494</c:v>
                </c:pt>
                <c:pt idx="4">
                  <c:v>0.78244262027432898</c:v>
                </c:pt>
                <c:pt idx="5">
                  <c:v>0.76355378396440676</c:v>
                </c:pt>
                <c:pt idx="6">
                  <c:v>0.74799949506655206</c:v>
                </c:pt>
                <c:pt idx="7">
                  <c:v>0.78225237020970362</c:v>
                </c:pt>
                <c:pt idx="8">
                  <c:v>0.74015409531488507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8-4357-978A-6249F98DC82D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68-4357-978A-6249F98DC8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7.2088338381921538E-2</c:v>
                </c:pt>
                <c:pt idx="2">
                  <c:v>7.6180256977110603E-2</c:v>
                </c:pt>
                <c:pt idx="3">
                  <c:v>7.0294194449930278E-2</c:v>
                </c:pt>
                <c:pt idx="4">
                  <c:v>6.9413474008576795E-2</c:v>
                </c:pt>
                <c:pt idx="5">
                  <c:v>7.7311257877505854E-2</c:v>
                </c:pt>
                <c:pt idx="6">
                  <c:v>6.6376710135446035E-2</c:v>
                </c:pt>
                <c:pt idx="7">
                  <c:v>7.4618402847933835E-2</c:v>
                </c:pt>
                <c:pt idx="8">
                  <c:v>8.2270015014236794E-2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68-4357-978A-6249F98DC82D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68-4357-978A-6249F98DC8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0.13504908418238151</c:v>
                </c:pt>
                <c:pt idx="2">
                  <c:v>0.15996076828710837</c:v>
                </c:pt>
                <c:pt idx="3">
                  <c:v>0.16726389359235472</c:v>
                </c:pt>
                <c:pt idx="4">
                  <c:v>0.14814390571709415</c:v>
                </c:pt>
                <c:pt idx="5">
                  <c:v>0.1591349581580874</c:v>
                </c:pt>
                <c:pt idx="6">
                  <c:v>0.18562379479800187</c:v>
                </c:pt>
                <c:pt idx="7">
                  <c:v>0.14312922694236249</c:v>
                </c:pt>
                <c:pt idx="8">
                  <c:v>0.17757588967087815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68-4357-978A-6249F98DC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4808"/>
        <c:axId val="487455200"/>
      </c:barChart>
      <c:catAx>
        <c:axId val="487454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5200"/>
        <c:crosses val="autoZero"/>
        <c:auto val="1"/>
        <c:lblAlgn val="ctr"/>
        <c:lblOffset val="100"/>
        <c:noMultiLvlLbl val="0"/>
      </c:catAx>
      <c:valAx>
        <c:axId val="4874552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4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269.82539778829238</c:v>
                </c:pt>
                <c:pt idx="3" formatCode="#,##0">
                  <c:v>840.19859746007705</c:v>
                </c:pt>
                <c:pt idx="4" formatCode="#,##0">
                  <c:v>2810.8774008654418</c:v>
                </c:pt>
                <c:pt idx="5" formatCode="#,##0">
                  <c:v>353.78451065888498</c:v>
                </c:pt>
                <c:pt idx="6" formatCode="#,##0">
                  <c:v>2548.1433556815355</c:v>
                </c:pt>
                <c:pt idx="7" formatCode="#,##0">
                  <c:v>1294.1658695124268</c:v>
                </c:pt>
                <c:pt idx="8" formatCode="#,##0">
                  <c:v>31.041545494991599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D-495F-8D21-D8715365DA51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17.904479103569507</c:v>
                </c:pt>
                <c:pt idx="3" formatCode="#,##0">
                  <c:v>84.233903718969998</c:v>
                </c:pt>
                <c:pt idx="4" formatCode="#,##0">
                  <c:v>258.30945540580308</c:v>
                </c:pt>
                <c:pt idx="5" formatCode="#,##0">
                  <c:v>31.228764476364304</c:v>
                </c:pt>
                <c:pt idx="6" formatCode="#,##0">
                  <c:v>241.53495304300492</c:v>
                </c:pt>
                <c:pt idx="7" formatCode="#,##0">
                  <c:v>134.11402571930199</c:v>
                </c:pt>
                <c:pt idx="8" formatCode="#,##0">
                  <c:v>4.8367440169999991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8D-495F-8D21-D8715365DA51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52.3993414605441</c:v>
                </c:pt>
                <c:pt idx="3" formatCode="#,##0">
                  <c:v>156.08344635580301</c:v>
                </c:pt>
                <c:pt idx="4" formatCode="#,##0">
                  <c:v>581.99989081652495</c:v>
                </c:pt>
                <c:pt idx="5" formatCode="#,##0">
                  <c:v>77.438503026533695</c:v>
                </c:pt>
                <c:pt idx="6" formatCode="#,##0">
                  <c:v>476.38772685880002</c:v>
                </c:pt>
                <c:pt idx="7" formatCode="#,##0">
                  <c:v>260.06405598170102</c:v>
                </c:pt>
                <c:pt idx="8" formatCode="#,##0">
                  <c:v>13.8702399183934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8D-495F-8D21-D8715365D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5792"/>
        <c:axId val="487446968"/>
      </c:barChart>
      <c:catAx>
        <c:axId val="487445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6968"/>
        <c:crosses val="autoZero"/>
        <c:auto val="1"/>
        <c:lblAlgn val="ctr"/>
        <c:lblOffset val="100"/>
        <c:noMultiLvlLbl val="0"/>
      </c:catAx>
      <c:valAx>
        <c:axId val="4874469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5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36-4C32-9E69-3E88A2B65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36-4C32-9E69-3E88A2B65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0.79330261332834917</c:v>
                </c:pt>
                <c:pt idx="3" formatCode="0%">
                  <c:v>0.77759018677785685</c:v>
                </c:pt>
                <c:pt idx="4" formatCode="0%">
                  <c:v>0.76985309039791827</c:v>
                </c:pt>
                <c:pt idx="5" formatCode="0%">
                  <c:v>0.76501924603935223</c:v>
                </c:pt>
                <c:pt idx="6" formatCode="0%">
                  <c:v>0.78018733483030167</c:v>
                </c:pt>
                <c:pt idx="7" formatCode="0%">
                  <c:v>0.76652975158426506</c:v>
                </c:pt>
                <c:pt idx="8" formatCode="0%">
                  <c:v>0.62396910723620902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36-4C32-9E69-3E88A2B659F6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36-4C32-9E69-3E88A2B65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36-4C32-9E69-3E88A2B65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5.2640226530079451E-2</c:v>
                </c:pt>
                <c:pt idx="3" formatCode="0%">
                  <c:v>7.795711290624259E-2</c:v>
                </c:pt>
                <c:pt idx="4" formatCode="0%">
                  <c:v>7.0746711493690051E-2</c:v>
                </c:pt>
                <c:pt idx="5" formatCode="0%">
                  <c:v>6.7528693695365821E-2</c:v>
                </c:pt>
                <c:pt idx="6" formatCode="0%">
                  <c:v>7.3952868806544281E-2</c:v>
                </c:pt>
                <c:pt idx="7" formatCode="0%">
                  <c:v>7.9435251106809671E-2</c:v>
                </c:pt>
                <c:pt idx="8" formatCode="0%">
                  <c:v>9.722385912468505E-2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36-4C32-9E69-3E88A2B659F6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D36-4C32-9E69-3E88A2B65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36-4C32-9E69-3E88A2B65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0.15405716014157136</c:v>
                </c:pt>
                <c:pt idx="3" formatCode="0%">
                  <c:v>0.14445270031590055</c:v>
                </c:pt>
                <c:pt idx="4" formatCode="0%">
                  <c:v>0.15940019810839176</c:v>
                </c:pt>
                <c:pt idx="5" formatCode="0%">
                  <c:v>0.16745206026528198</c:v>
                </c:pt>
                <c:pt idx="6" formatCode="0%">
                  <c:v>0.1458597963631541</c:v>
                </c:pt>
                <c:pt idx="7" formatCode="0%">
                  <c:v>0.15403499730892534</c:v>
                </c:pt>
                <c:pt idx="8" formatCode="0%">
                  <c:v>0.27880703363910592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D36-4C32-9E69-3E88A2B65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7160"/>
        <c:axId val="487458728"/>
      </c:barChart>
      <c:catAx>
        <c:axId val="487457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8728"/>
        <c:crosses val="autoZero"/>
        <c:auto val="1"/>
        <c:lblAlgn val="ctr"/>
        <c:lblOffset val="100"/>
        <c:noMultiLvlLbl val="0"/>
      </c:catAx>
      <c:valAx>
        <c:axId val="4874587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7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94.942096183802505</c:v>
                </c:pt>
                <c:pt idx="1">
                  <c:v>18.9482221523742</c:v>
                </c:pt>
                <c:pt idx="2">
                  <c:v>54.4776451578118</c:v>
                </c:pt>
                <c:pt idx="3">
                  <c:v>98.2197361570189</c:v>
                </c:pt>
                <c:pt idx="4">
                  <c:v>61.721792942172101</c:v>
                </c:pt>
                <c:pt idx="5">
                  <c:v>11.560042990594701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B-46F1-BB5A-03720C38832F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282.85600855049501</c:v>
                </c:pt>
                <c:pt idx="1">
                  <c:v>83.296103195065697</c:v>
                </c:pt>
                <c:pt idx="2">
                  <c:v>68.966588962466602</c:v>
                </c:pt>
                <c:pt idx="3">
                  <c:v>118.34192102386099</c:v>
                </c:pt>
                <c:pt idx="4">
                  <c:v>111.070089848348</c:v>
                </c:pt>
                <c:pt idx="5">
                  <c:v>45.266488113900799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B-46F1-BB5A-03720C38832F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440.88293904951701</c:v>
                </c:pt>
                <c:pt idx="1">
                  <c:v>179.56200845383501</c:v>
                </c:pt>
                <c:pt idx="2">
                  <c:v>104.30337722827299</c:v>
                </c:pt>
                <c:pt idx="3">
                  <c:v>141.54916612535101</c:v>
                </c:pt>
                <c:pt idx="4">
                  <c:v>136.031302769398</c:v>
                </c:pt>
                <c:pt idx="5">
                  <c:v>21.769116368632101</c:v>
                </c:pt>
                <c:pt idx="6">
                  <c:v>0</c:v>
                </c:pt>
                <c:pt idx="7" formatCode="General">
                  <c:v>0</c:v>
                </c:pt>
                <c:pt idx="8">
                  <c:v>4.2584713026498999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4B-46F1-BB5A-03720C38832F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1337.91461635105</c:v>
                </c:pt>
                <c:pt idx="1">
                  <c:v>361.94712852865297</c:v>
                </c:pt>
                <c:pt idx="2">
                  <c:v>282.696721073449</c:v>
                </c:pt>
                <c:pt idx="3">
                  <c:v>579.68397131049994</c:v>
                </c:pt>
                <c:pt idx="4">
                  <c:v>333.83809918341501</c:v>
                </c:pt>
                <c:pt idx="5">
                  <c:v>49.140736116730203</c:v>
                </c:pt>
                <c:pt idx="6">
                  <c:v>9.7602244930027791</c:v>
                </c:pt>
                <c:pt idx="7" formatCode="General">
                  <c:v>0</c:v>
                </c:pt>
                <c:pt idx="8">
                  <c:v>17.280876056589101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4B-46F1-BB5A-03720C38832F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2541.02891296191</c:v>
                </c:pt>
                <c:pt idx="1">
                  <c:v>846.77468598618987</c:v>
                </c:pt>
                <c:pt idx="2">
                  <c:v>213.862384044273</c:v>
                </c:pt>
                <c:pt idx="3">
                  <c:v>1044.27262109913</c:v>
                </c:pt>
                <c:pt idx="4">
                  <c:v>640.19086535600707</c:v>
                </c:pt>
                <c:pt idx="5">
                  <c:v>96.206593246811309</c:v>
                </c:pt>
                <c:pt idx="6">
                  <c:v>57.117635909919997</c:v>
                </c:pt>
                <c:pt idx="7" formatCode="General">
                  <c:v>0</c:v>
                </c:pt>
                <c:pt idx="8">
                  <c:v>48.703045642678802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4B-46F1-BB5A-03720C388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3560"/>
        <c:axId val="439064936"/>
      </c:barChart>
      <c:catAx>
        <c:axId val="439073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4936"/>
        <c:crosses val="autoZero"/>
        <c:auto val="1"/>
        <c:lblAlgn val="ctr"/>
        <c:lblOffset val="100"/>
        <c:noMultiLvlLbl val="0"/>
      </c:catAx>
      <c:valAx>
        <c:axId val="4390649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3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46-483F-8A56-5A31339DF2B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46-483F-8A56-5A31339DF2B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46-483F-8A56-5A31339DF2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2.0210660666144856E-2</c:v>
                </c:pt>
                <c:pt idx="1">
                  <c:v>1.2712421549220939E-2</c:v>
                </c:pt>
                <c:pt idx="2">
                  <c:v>7.521350267687113E-2</c:v>
                </c:pt>
                <c:pt idx="3">
                  <c:v>4.9554185381502275E-2</c:v>
                </c:pt>
                <c:pt idx="4">
                  <c:v>4.8112943441995674E-2</c:v>
                </c:pt>
                <c:pt idx="5">
                  <c:v>5.1620475684870076E-2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46-483F-8A56-5A31339DF2B4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46-483F-8A56-5A31339DF2B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46-483F-8A56-5A31339DF2B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446-483F-8A56-5A31339DF2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6.0212561508300837E-2</c:v>
                </c:pt>
                <c:pt idx="1">
                  <c:v>5.5883616347109664E-2</c:v>
                </c:pt>
                <c:pt idx="2">
                  <c:v>9.5217381524416611E-2</c:v>
                </c:pt>
                <c:pt idx="3">
                  <c:v>5.9706304682436644E-2</c:v>
                </c:pt>
                <c:pt idx="4">
                  <c:v>8.6580585174797484E-2</c:v>
                </c:pt>
                <c:pt idx="5">
                  <c:v>0.20213399300713736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46-483F-8A56-5A31339DF2B4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46-483F-8A56-5A31339DF2B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46-483F-8A56-5A31339DF2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9.3852314545195242E-2</c:v>
                </c:pt>
                <c:pt idx="1">
                  <c:v>0.12046871349373049</c:v>
                </c:pt>
                <c:pt idx="2">
                  <c:v>0.14400443190302761</c:v>
                </c:pt>
                <c:pt idx="3">
                  <c:v>7.1414910009116858E-2</c:v>
                </c:pt>
                <c:pt idx="4">
                  <c:v>0.10603817654190636</c:v>
                </c:pt>
                <c:pt idx="5">
                  <c:v>9.7208301310155482E-2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6.0625373377208719E-2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446-483F-8A56-5A31339DF2B4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46-483F-8A56-5A31339DF2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0.28480662844222732</c:v>
                </c:pt>
                <c:pt idx="1">
                  <c:v>0.24283146141020723</c:v>
                </c:pt>
                <c:pt idx="2">
                  <c:v>0.39029973717855543</c:v>
                </c:pt>
                <c:pt idx="3">
                  <c:v>0.29246430606455243</c:v>
                </c:pt>
                <c:pt idx="4">
                  <c:v>0.26023115692448551</c:v>
                </c:pt>
                <c:pt idx="5">
                  <c:v>0.21943414708008716</c:v>
                </c:pt>
                <c:pt idx="6">
                  <c:v>0.145941039892721</c:v>
                </c:pt>
                <c:pt idx="7" formatCode="General">
                  <c:v>0</c:v>
                </c:pt>
                <c:pt idx="8">
                  <c:v>0.24601775819507299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46-483F-8A56-5A31339DF2B4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46-483F-8A56-5A31339DF2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0.54091783483813172</c:v>
                </c:pt>
                <c:pt idx="1">
                  <c:v>0.56810378719973165</c:v>
                </c:pt>
                <c:pt idx="2">
                  <c:v>0.29526494671712916</c:v>
                </c:pt>
                <c:pt idx="3">
                  <c:v>0.52686029386239186</c:v>
                </c:pt>
                <c:pt idx="4">
                  <c:v>0.49903713791681498</c:v>
                </c:pt>
                <c:pt idx="5">
                  <c:v>0.4296030829177499</c:v>
                </c:pt>
                <c:pt idx="6">
                  <c:v>0.854058960107279</c:v>
                </c:pt>
                <c:pt idx="7" formatCode="General">
                  <c:v>0</c:v>
                </c:pt>
                <c:pt idx="8">
                  <c:v>0.69335686842771826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46-483F-8A56-5A31339DF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8464"/>
        <c:axId val="439066112"/>
      </c:barChart>
      <c:catAx>
        <c:axId val="4390684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6112"/>
        <c:crosses val="autoZero"/>
        <c:auto val="1"/>
        <c:lblAlgn val="ctr"/>
        <c:lblOffset val="100"/>
        <c:noMultiLvlLbl val="0"/>
      </c:catAx>
      <c:valAx>
        <c:axId val="43906611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8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4737.6801270000005</c:v>
                </c:pt>
                <c:pt idx="1">
                  <c:v>1540.4722689999999</c:v>
                </c:pt>
                <c:pt idx="2">
                  <c:v>747.94695939999997</c:v>
                </c:pt>
                <c:pt idx="3">
                  <c:v>1819.0274539999998</c:v>
                </c:pt>
                <c:pt idx="4">
                  <c:v>1262.7225149999999</c:v>
                </c:pt>
                <c:pt idx="5">
                  <c:v>296.12524959999996</c:v>
                </c:pt>
                <c:pt idx="6">
                  <c:v>107.0644513</c:v>
                </c:pt>
                <c:pt idx="7">
                  <c:v>11.889180139999999</c:v>
                </c:pt>
                <c:pt idx="8">
                  <c:v>122.83623130000001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F-4AC1-8DB9-0F9ABFDB0E23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2F-4AC1-8DB9-0F9ABFDB0E2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4697.6245561214</c:v>
                </c:pt>
                <c:pt idx="1">
                  <c:v>1490.5281821352801</c:v>
                </c:pt>
                <c:pt idx="2">
                  <c:v>724.30672765485508</c:v>
                </c:pt>
                <c:pt idx="3">
                  <c:v>1982.0674063798301</c:v>
                </c:pt>
                <c:pt idx="4">
                  <c:v>1282.8521192047401</c:v>
                </c:pt>
                <c:pt idx="5">
                  <c:v>223.942966166047</c:v>
                </c:pt>
                <c:pt idx="6">
                  <c:v>66.877857450123201</c:v>
                </c:pt>
                <c:pt idx="7" formatCode="General">
                  <c:v>0</c:v>
                </c:pt>
                <c:pt idx="8">
                  <c:v>70.2423922516912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2F-4AC1-8DB9-0F9ABFDB0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077088"/>
        <c:axId val="439079048"/>
      </c:barChart>
      <c:catAx>
        <c:axId val="439077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9048"/>
        <c:crosses val="autoZero"/>
        <c:auto val="1"/>
        <c:lblAlgn val="ctr"/>
        <c:lblOffset val="100"/>
        <c:noMultiLvlLbl val="0"/>
      </c:catAx>
      <c:valAx>
        <c:axId val="43907904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7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47-4B1C-9BD3-839D9B0198F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47-4B1C-9BD3-839D9B0198F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47-4B1C-9BD3-839D9B0198F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47-4B1C-9BD3-839D9B0198F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47-4B1C-9BD3-839D9B0198F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347-4B1C-9BD3-839D9B0198F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47-4B1C-9BD3-839D9B0198F9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347-4B1C-9BD3-839D9B0198F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347-4B1C-9BD3-839D9B0198F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347-4B1C-9BD3-839D9B0198F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347-4B1C-9BD3-839D9B0198F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347-4B1C-9BD3-839D9B0198F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5347-4B1C-9BD3-839D9B0198F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347-4B1C-9BD3-839D9B0198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4697.6245561214</c:v>
                </c:pt>
                <c:pt idx="1">
                  <c:v>1490.5281821352801</c:v>
                </c:pt>
                <c:pt idx="2">
                  <c:v>724.30672765485508</c:v>
                </c:pt>
                <c:pt idx="3">
                  <c:v>1982.0674063798301</c:v>
                </c:pt>
                <c:pt idx="4">
                  <c:v>1282.8521192047401</c:v>
                </c:pt>
                <c:pt idx="5">
                  <c:v>223.942966166047</c:v>
                </c:pt>
                <c:pt idx="6">
                  <c:v>66.877857450123201</c:v>
                </c:pt>
                <c:pt idx="7" formatCode="General">
                  <c:v>0</c:v>
                </c:pt>
                <c:pt idx="8">
                  <c:v>70.2423922516912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47-4B1C-9BD3-839D9B019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22-4375-B942-322FCD749C0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1271.6145546073901</c:v>
                </c:pt>
                <c:pt idx="2">
                  <c:v>1172.1247348700101</c:v>
                </c:pt>
                <c:pt idx="3">
                  <c:v>835.61265102380401</c:v>
                </c:pt>
                <c:pt idx="4">
                  <c:v>2099.4276666880201</c:v>
                </c:pt>
                <c:pt idx="5">
                  <c:v>1889.3578203805498</c:v>
                </c:pt>
                <c:pt idx="6">
                  <c:v>686.20326957532995</c:v>
                </c:pt>
                <c:pt idx="7">
                  <c:v>2284.0832936953602</c:v>
                </c:pt>
                <c:pt idx="8">
                  <c:v>300.018216523494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22-4375-B942-322FCD749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2000"/>
        <c:axId val="500808864"/>
      </c:barChart>
      <c:catAx>
        <c:axId val="500812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8864"/>
        <c:crosses val="autoZero"/>
        <c:auto val="1"/>
        <c:lblAlgn val="ctr"/>
        <c:lblOffset val="100"/>
        <c:noMultiLvlLbl val="0"/>
      </c:catAx>
      <c:valAx>
        <c:axId val="5008088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20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34-4500-9600-C720EAA480A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202.47027380103336</c:v>
                </c:pt>
                <c:pt idx="2">
                  <c:v>304.79632173653266</c:v>
                </c:pt>
                <c:pt idx="3">
                  <c:v>351.08300114440738</c:v>
                </c:pt>
                <c:pt idx="4">
                  <c:v>412.34781527438821</c:v>
                </c:pt>
                <c:pt idx="5">
                  <c:v>481.24244023956953</c:v>
                </c:pt>
                <c:pt idx="6">
                  <c:v>400.98362039112368</c:v>
                </c:pt>
                <c:pt idx="7">
                  <c:v>495.74234789585449</c:v>
                </c:pt>
                <c:pt idx="8">
                  <c:v>640.79072303181124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34-4500-9600-C720EAA4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8664"/>
        <c:axId val="500807688"/>
      </c:barChart>
      <c:catAx>
        <c:axId val="500818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7688"/>
        <c:crosses val="autoZero"/>
        <c:auto val="1"/>
        <c:lblAlgn val="ctr"/>
        <c:lblOffset val="100"/>
        <c:noMultiLvlLbl val="0"/>
      </c:catAx>
      <c:valAx>
        <c:axId val="5008076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86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7-4316-B178-BEA9E56AF2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110.2511361916619</c:v>
                </c:pt>
                <c:pt idx="2">
                  <c:v>193.07582771134119</c:v>
                </c:pt>
                <c:pt idx="3">
                  <c:v>245.30667303423087</c:v>
                </c:pt>
                <c:pt idx="4">
                  <c:v>300.70436522451843</c:v>
                </c:pt>
                <c:pt idx="5">
                  <c:v>385.26872356862765</c:v>
                </c:pt>
                <c:pt idx="6">
                  <c:v>258.38885023734986</c:v>
                </c:pt>
                <c:pt idx="7">
                  <c:v>381.36700956644626</c:v>
                </c:pt>
                <c:pt idx="8">
                  <c:v>464.28074361419687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C7-4316-B178-BEA9E56AF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7952"/>
        <c:axId val="426588344"/>
      </c:barChart>
      <c:catAx>
        <c:axId val="426587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8344"/>
        <c:crosses val="autoZero"/>
        <c:auto val="1"/>
        <c:lblAlgn val="ctr"/>
        <c:lblOffset val="100"/>
        <c:noMultiLvlLbl val="0"/>
      </c:catAx>
      <c:valAx>
        <c:axId val="4265883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79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18-4815-89AC-FCF2FD8DECE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18-4815-89AC-FCF2FD8DEC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340.12921835240599</c:v>
                </c:pt>
                <c:pt idx="3" formatCode="#,##0">
                  <c:v>1080.5159475348501</c:v>
                </c:pt>
                <c:pt idx="4" formatCode="#,##0">
                  <c:v>3651.1867470877701</c:v>
                </c:pt>
                <c:pt idx="5" formatCode="#,##0">
                  <c:v>462.45177816178295</c:v>
                </c:pt>
                <c:pt idx="6" formatCode="#,##0">
                  <c:v>3266.0660355833402</c:v>
                </c:pt>
                <c:pt idx="7" formatCode="#,##0">
                  <c:v>1688.3439512134298</c:v>
                </c:pt>
                <c:pt idx="8" formatCode="#,##0">
                  <c:v>49.748529430384998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8-4815-89AC-FCF2FD8DE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7560"/>
        <c:axId val="426583248"/>
      </c:barChart>
      <c:catAx>
        <c:axId val="426587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3248"/>
        <c:crosses val="autoZero"/>
        <c:auto val="1"/>
        <c:lblAlgn val="ctr"/>
        <c:lblOffset val="100"/>
        <c:noMultiLvlLbl val="0"/>
      </c:catAx>
      <c:valAx>
        <c:axId val="4265832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75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15-4D01-AE36-97C8715604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15-4D01-AE36-97C8715604A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297.732158921924</c:v>
                </c:pt>
                <c:pt idx="3" formatCode="#,##0">
                  <c:v>177.42170859835636</c:v>
                </c:pt>
                <c:pt idx="4" formatCode="#,##0">
                  <c:v>379.65963887779662</c:v>
                </c:pt>
                <c:pt idx="5" formatCode="#,##0">
                  <c:v>362.02581662892044</c:v>
                </c:pt>
                <c:pt idx="6" formatCode="#,##0">
                  <c:v>478.11014691171977</c:v>
                </c:pt>
                <c:pt idx="7" formatCode="#,##0">
                  <c:v>512.13151066625107</c:v>
                </c:pt>
                <c:pt idx="8" formatCode="#,##0">
                  <c:v>893.15133627262117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5-4D01-AE36-97C871560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4032"/>
        <c:axId val="426596968"/>
      </c:barChart>
      <c:catAx>
        <c:axId val="426584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6968"/>
        <c:crosses val="autoZero"/>
        <c:auto val="1"/>
        <c:lblAlgn val="ctr"/>
        <c:lblOffset val="100"/>
        <c:noMultiLvlLbl val="0"/>
      </c:catAx>
      <c:valAx>
        <c:axId val="4265969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40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A-4E7A-8F5C-B8C92F2371E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A-4E7A-8F5C-B8C92F2371E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214.53842459468021</c:v>
                </c:pt>
                <c:pt idx="3" formatCode="#,##0">
                  <c:v>99.692388018162106</c:v>
                </c:pt>
                <c:pt idx="4" formatCode="#,##0">
                  <c:v>254.5587279747734</c:v>
                </c:pt>
                <c:pt idx="5" formatCode="#,##0">
                  <c:v>223.47143044446841</c:v>
                </c:pt>
                <c:pt idx="6" formatCode="#,##0">
                  <c:v>365.88428113855821</c:v>
                </c:pt>
                <c:pt idx="7" formatCode="#,##0">
                  <c:v>387.88429048945022</c:v>
                </c:pt>
                <c:pt idx="8" formatCode="#,##0">
                  <c:v>689.99347337565882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8A-4E7A-8F5C-B8C92F237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4024"/>
        <c:axId val="487448144"/>
      </c:barChart>
      <c:catAx>
        <c:axId val="4874540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8144"/>
        <c:crosses val="autoZero"/>
        <c:auto val="1"/>
        <c:lblAlgn val="ctr"/>
        <c:lblOffset val="100"/>
        <c:noMultiLvlLbl val="0"/>
      </c:catAx>
      <c:valAx>
        <c:axId val="4874481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40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3719.9912749727241</c:v>
                </c:pt>
                <c:pt idx="1">
                  <c:v>713.44797775796007</c:v>
                </c:pt>
                <c:pt idx="2">
                  <c:v>487.69805920956907</c:v>
                </c:pt>
                <c:pt idx="3">
                  <c:v>1582.9840304487982</c:v>
                </c:pt>
                <c:pt idx="4">
                  <c:v>1282.8521192047401</c:v>
                </c:pt>
                <c:pt idx="5">
                  <c:v>223.942966166047</c:v>
                </c:pt>
                <c:pt idx="6">
                  <c:v>66.877857450123201</c:v>
                </c:pt>
                <c:pt idx="7" formatCode="General">
                  <c:v>0</c:v>
                </c:pt>
                <c:pt idx="8">
                  <c:v>70.2423922516912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8E-4083-BBD5-6D866E0498A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409.20100152952807</c:v>
                </c:pt>
                <c:pt idx="1">
                  <c:v>102.52318338832799</c:v>
                </c:pt>
                <c:pt idx="2">
                  <c:v>62.283617666031034</c:v>
                </c:pt>
                <c:pt idx="3">
                  <c:v>198.15452290012698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8E-4083-BBD5-6D866E0498A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568.43227961914795</c:v>
                </c:pt>
                <c:pt idx="1">
                  <c:v>674.55702098899201</c:v>
                </c:pt>
                <c:pt idx="2">
                  <c:v>174.32505077925498</c:v>
                </c:pt>
                <c:pt idx="3">
                  <c:v>200.928853030905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8E-4083-BBD5-6D866E049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5008"/>
        <c:axId val="487450888"/>
      </c:barChart>
      <c:catAx>
        <c:axId val="4874450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0888"/>
        <c:crosses val="autoZero"/>
        <c:auto val="1"/>
        <c:lblAlgn val="ctr"/>
        <c:lblOffset val="100"/>
        <c:noMultiLvlLbl val="0"/>
      </c:catAx>
      <c:valAx>
        <c:axId val="48745088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5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30" customWidth="1"/>
    <col min="2" max="2" width="57.7109375" style="30" customWidth="1"/>
    <col min="3" max="16384" width="11.42578125" style="31"/>
  </cols>
  <sheetData>
    <row r="1" spans="1:2" ht="18.75" x14ac:dyDescent="0.2">
      <c r="A1" s="29" t="s">
        <v>63</v>
      </c>
    </row>
    <row r="2" spans="1:2" ht="18.75" x14ac:dyDescent="0.2">
      <c r="A2" s="29" t="s">
        <v>64</v>
      </c>
    </row>
    <row r="4" spans="1:2" ht="12.75" x14ac:dyDescent="0.2">
      <c r="A4" s="55" t="s">
        <v>141</v>
      </c>
      <c r="B4" s="56"/>
    </row>
    <row r="5" spans="1:2" ht="12.75" x14ac:dyDescent="0.2">
      <c r="A5" s="57"/>
      <c r="B5" s="58"/>
    </row>
    <row r="6" spans="1:2" x14ac:dyDescent="0.2">
      <c r="A6" s="32" t="s">
        <v>65</v>
      </c>
      <c r="B6" s="49" t="s">
        <v>135</v>
      </c>
    </row>
    <row r="7" spans="1:2" x14ac:dyDescent="0.2">
      <c r="A7" s="33"/>
      <c r="B7" s="50"/>
    </row>
    <row r="8" spans="1:2" x14ac:dyDescent="0.2">
      <c r="A8" s="32" t="s">
        <v>66</v>
      </c>
      <c r="B8" s="49" t="s">
        <v>136</v>
      </c>
    </row>
    <row r="9" spans="1:2" x14ac:dyDescent="0.2">
      <c r="A9" s="34" t="s">
        <v>67</v>
      </c>
      <c r="B9" s="51" t="s">
        <v>137</v>
      </c>
    </row>
    <row r="10" spans="1:2" ht="30" x14ac:dyDescent="0.2">
      <c r="A10" s="33"/>
      <c r="B10" s="50" t="s">
        <v>138</v>
      </c>
    </row>
    <row r="11" spans="1:2" x14ac:dyDescent="0.2">
      <c r="A11" s="32" t="s">
        <v>68</v>
      </c>
      <c r="B11" s="49"/>
    </row>
    <row r="12" spans="1:2" x14ac:dyDescent="0.2">
      <c r="A12" s="34" t="s">
        <v>69</v>
      </c>
      <c r="B12" s="51">
        <v>14</v>
      </c>
    </row>
    <row r="13" spans="1:2" x14ac:dyDescent="0.2">
      <c r="A13" s="34" t="s">
        <v>70</v>
      </c>
      <c r="B13" s="51" t="s">
        <v>136</v>
      </c>
    </row>
    <row r="14" spans="1:2" x14ac:dyDescent="0.2">
      <c r="A14" s="33"/>
      <c r="B14" s="50"/>
    </row>
    <row r="15" spans="1:2" x14ac:dyDescent="0.2">
      <c r="A15" s="32" t="s">
        <v>27</v>
      </c>
      <c r="B15" s="52" t="s">
        <v>139</v>
      </c>
    </row>
    <row r="16" spans="1:2" x14ac:dyDescent="0.2">
      <c r="A16" s="33"/>
      <c r="B16" s="53"/>
    </row>
    <row r="17" spans="1:2" ht="30" x14ac:dyDescent="0.2">
      <c r="A17" s="35" t="s">
        <v>71</v>
      </c>
      <c r="B17" s="52" t="s">
        <v>140</v>
      </c>
    </row>
    <row r="18" spans="1:2" x14ac:dyDescent="0.2">
      <c r="A18" s="33"/>
      <c r="B18" s="54"/>
    </row>
    <row r="20" spans="1:2" ht="17.100000000000001" customHeight="1" x14ac:dyDescent="0.2">
      <c r="A20" s="36" t="s">
        <v>72</v>
      </c>
    </row>
    <row r="21" spans="1:2" ht="15" customHeight="1" x14ac:dyDescent="0.2">
      <c r="A21" s="37" t="s">
        <v>73</v>
      </c>
    </row>
    <row r="22" spans="1:2" ht="15" customHeight="1" x14ac:dyDescent="0.2">
      <c r="A22" s="37" t="s">
        <v>74</v>
      </c>
    </row>
    <row r="23" spans="1:2" ht="15" customHeight="1" x14ac:dyDescent="0.2">
      <c r="A23" s="37" t="s">
        <v>75</v>
      </c>
    </row>
    <row r="24" spans="1:2" ht="15" customHeight="1" x14ac:dyDescent="0.2">
      <c r="A24" s="37" t="s">
        <v>76</v>
      </c>
    </row>
    <row r="25" spans="1:2" ht="15" customHeight="1" x14ac:dyDescent="0.2">
      <c r="A25" s="37" t="s">
        <v>77</v>
      </c>
    </row>
    <row r="26" spans="1:2" ht="15" customHeight="1" x14ac:dyDescent="0.2">
      <c r="A26" s="37" t="s">
        <v>78</v>
      </c>
    </row>
    <row r="27" spans="1:2" ht="15" customHeight="1" x14ac:dyDescent="0.2">
      <c r="A27" s="37" t="s">
        <v>79</v>
      </c>
    </row>
    <row r="28" spans="1:2" ht="15" customHeight="1" x14ac:dyDescent="0.2">
      <c r="A28" s="37" t="s">
        <v>80</v>
      </c>
    </row>
    <row r="29" spans="1:2" ht="15" customHeight="1" x14ac:dyDescent="0.2">
      <c r="A29" s="37" t="s">
        <v>81</v>
      </c>
    </row>
    <row r="30" spans="1:2" x14ac:dyDescent="0.2">
      <c r="A30" s="37"/>
    </row>
    <row r="31" spans="1:2" x14ac:dyDescent="0.2">
      <c r="A31" s="37"/>
    </row>
    <row r="32" spans="1:2" x14ac:dyDescent="0.2">
      <c r="A32" s="37"/>
    </row>
    <row r="33" spans="1:1" x14ac:dyDescent="0.2">
      <c r="A33" s="38" t="s">
        <v>64</v>
      </c>
    </row>
    <row r="34" spans="1:1" x14ac:dyDescent="0.2">
      <c r="A34" s="38" t="s">
        <v>82</v>
      </c>
    </row>
    <row r="35" spans="1:1" x14ac:dyDescent="0.2">
      <c r="A35" s="38" t="s">
        <v>83</v>
      </c>
    </row>
    <row r="36" spans="1:1" x14ac:dyDescent="0.2">
      <c r="A36" s="38"/>
    </row>
    <row r="37" spans="1:1" x14ac:dyDescent="0.2">
      <c r="A37" s="38" t="s">
        <v>84</v>
      </c>
    </row>
    <row r="38" spans="1:1" x14ac:dyDescent="0.2">
      <c r="A38" s="38" t="s">
        <v>63</v>
      </c>
    </row>
    <row r="39" spans="1:1" x14ac:dyDescent="0.2">
      <c r="A39" s="38" t="s">
        <v>85</v>
      </c>
    </row>
    <row r="40" spans="1:1" x14ac:dyDescent="0.2">
      <c r="A40" s="39" t="s">
        <v>86</v>
      </c>
    </row>
    <row r="41" spans="1:1" x14ac:dyDescent="0.2">
      <c r="A41" s="38"/>
    </row>
    <row r="42" spans="1:1" x14ac:dyDescent="0.2">
      <c r="A42" s="38" t="s">
        <v>87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4737.6801270000005</v>
      </c>
      <c r="D2" s="15">
        <v>4697.6245561214</v>
      </c>
      <c r="E2" s="15">
        <f t="shared" ref="E2:E11" si="0">D2-C2</f>
        <v>-40.05557087860052</v>
      </c>
      <c r="F2" s="25">
        <f t="shared" ref="F2:F11" si="1">D2/C2-1</f>
        <v>-8.4546803086861244E-3</v>
      </c>
    </row>
    <row r="3" spans="1:6" ht="15" customHeight="1" x14ac:dyDescent="0.25">
      <c r="A3" s="8">
        <v>12</v>
      </c>
      <c r="B3" s="8" t="s">
        <v>2</v>
      </c>
      <c r="C3" s="17">
        <v>1540.4722689999999</v>
      </c>
      <c r="D3" s="17">
        <v>1490.5281821352801</v>
      </c>
      <c r="E3" s="17">
        <f t="shared" si="0"/>
        <v>-49.944086864719793</v>
      </c>
      <c r="F3" s="26">
        <f t="shared" si="1"/>
        <v>-3.2421282661025175E-2</v>
      </c>
    </row>
    <row r="4" spans="1:6" ht="15" customHeight="1" x14ac:dyDescent="0.25">
      <c r="A4" s="8">
        <v>13</v>
      </c>
      <c r="B4" s="8" t="s">
        <v>3</v>
      </c>
      <c r="C4" s="17">
        <v>747.94695939999997</v>
      </c>
      <c r="D4" s="17">
        <v>724.30672765485508</v>
      </c>
      <c r="E4" s="17">
        <f t="shared" si="0"/>
        <v>-23.640231745144888</v>
      </c>
      <c r="F4" s="26">
        <f t="shared" si="1"/>
        <v>-3.1606829131452074E-2</v>
      </c>
    </row>
    <row r="5" spans="1:6" ht="15" customHeight="1" x14ac:dyDescent="0.25">
      <c r="A5" s="8">
        <v>14</v>
      </c>
      <c r="B5" s="8" t="s">
        <v>4</v>
      </c>
      <c r="C5" s="17">
        <v>1819.0274539999998</v>
      </c>
      <c r="D5" s="17">
        <v>1982.0674063798301</v>
      </c>
      <c r="E5" s="17">
        <f t="shared" si="0"/>
        <v>163.03995237983031</v>
      </c>
      <c r="F5" s="26">
        <f t="shared" si="1"/>
        <v>8.9630286789410096E-2</v>
      </c>
    </row>
    <row r="6" spans="1:6" ht="15" customHeight="1" x14ac:dyDescent="0.25">
      <c r="A6" s="8">
        <v>15</v>
      </c>
      <c r="B6" s="8" t="s">
        <v>5</v>
      </c>
      <c r="C6" s="17">
        <v>1262.7225149999999</v>
      </c>
      <c r="D6" s="17">
        <v>1282.8521192047401</v>
      </c>
      <c r="E6" s="17">
        <f t="shared" si="0"/>
        <v>20.12960420474019</v>
      </c>
      <c r="F6" s="26">
        <f t="shared" si="1"/>
        <v>1.5941431284877572E-2</v>
      </c>
    </row>
    <row r="7" spans="1:6" ht="15" customHeight="1" x14ac:dyDescent="0.25">
      <c r="A7" s="8">
        <v>16</v>
      </c>
      <c r="B7" s="8" t="s">
        <v>6</v>
      </c>
      <c r="C7" s="17">
        <v>296.12524959999996</v>
      </c>
      <c r="D7" s="17">
        <v>223.942966166047</v>
      </c>
      <c r="E7" s="17">
        <f t="shared" si="0"/>
        <v>-72.182283433952961</v>
      </c>
      <c r="F7" s="26">
        <f t="shared" si="1"/>
        <v>-0.24375592264237966</v>
      </c>
    </row>
    <row r="8" spans="1:6" ht="15" customHeight="1" x14ac:dyDescent="0.25">
      <c r="A8" s="8">
        <v>17</v>
      </c>
      <c r="B8" s="8" t="s">
        <v>7</v>
      </c>
      <c r="C8" s="17">
        <v>107.0644513</v>
      </c>
      <c r="D8" s="17">
        <v>66.877857450123201</v>
      </c>
      <c r="E8" s="17">
        <f t="shared" si="0"/>
        <v>-40.1865938498768</v>
      </c>
      <c r="F8" s="26">
        <f t="shared" si="1"/>
        <v>-0.3753495521802277</v>
      </c>
    </row>
    <row r="9" spans="1:6" ht="15" customHeight="1" x14ac:dyDescent="0.25">
      <c r="A9" s="8">
        <v>18</v>
      </c>
      <c r="B9" s="8" t="s">
        <v>27</v>
      </c>
      <c r="C9" s="17">
        <v>11.889180139999999</v>
      </c>
      <c r="D9" s="13" t="s">
        <v>62</v>
      </c>
      <c r="E9" s="17">
        <v>-11.889180139999999</v>
      </c>
      <c r="F9" s="27">
        <v>-1</v>
      </c>
    </row>
    <row r="10" spans="1:6" ht="15" customHeight="1" x14ac:dyDescent="0.25">
      <c r="A10" s="8">
        <v>19</v>
      </c>
      <c r="B10" s="8" t="s">
        <v>8</v>
      </c>
      <c r="C10" s="17">
        <v>122.83623130000001</v>
      </c>
      <c r="D10" s="17">
        <v>70.2423922516912</v>
      </c>
      <c r="E10" s="17">
        <f t="shared" si="0"/>
        <v>-52.593839048308809</v>
      </c>
      <c r="F10" s="26">
        <f t="shared" si="1"/>
        <v>-0.42816226525104084</v>
      </c>
    </row>
    <row r="11" spans="1:6" ht="15" customHeight="1" x14ac:dyDescent="0.2">
      <c r="A11" s="61"/>
      <c r="B11" s="61"/>
      <c r="C11" s="11">
        <f t="shared" ref="C11:D11" si="2">SUM(C2:C10)</f>
        <v>10645.764436740001</v>
      </c>
      <c r="D11" s="11">
        <f t="shared" si="2"/>
        <v>10538.442207363967</v>
      </c>
      <c r="E11" s="24">
        <f t="shared" si="0"/>
        <v>-107.32222937603365</v>
      </c>
      <c r="F11" s="28">
        <f t="shared" si="1"/>
        <v>-1.0081213990199678E-2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48" customWidth="1"/>
    <col min="2" max="2" width="70.7109375" style="48" customWidth="1"/>
    <col min="3" max="16384" width="11.42578125" style="40"/>
  </cols>
  <sheetData>
    <row r="1" spans="1:2" x14ac:dyDescent="0.25">
      <c r="A1" s="59" t="s">
        <v>88</v>
      </c>
      <c r="B1" s="59" t="s">
        <v>89</v>
      </c>
    </row>
    <row r="2" spans="1:2" x14ac:dyDescent="0.25">
      <c r="A2" s="60"/>
      <c r="B2" s="60"/>
    </row>
    <row r="3" spans="1:2" x14ac:dyDescent="0.25">
      <c r="A3" s="41" t="s">
        <v>28</v>
      </c>
      <c r="B3" s="42" t="s">
        <v>90</v>
      </c>
    </row>
    <row r="4" spans="1:2" x14ac:dyDescent="0.25">
      <c r="A4" s="43" t="s">
        <v>34</v>
      </c>
      <c r="B4" s="44" t="s">
        <v>91</v>
      </c>
    </row>
    <row r="5" spans="1:2" ht="30" x14ac:dyDescent="0.25">
      <c r="A5" s="43" t="s">
        <v>0</v>
      </c>
      <c r="B5" s="44" t="s">
        <v>92</v>
      </c>
    </row>
    <row r="6" spans="1:2" ht="30" x14ac:dyDescent="0.25">
      <c r="A6" s="43" t="s">
        <v>35</v>
      </c>
      <c r="B6" s="44" t="s">
        <v>93</v>
      </c>
    </row>
    <row r="7" spans="1:2" ht="30" x14ac:dyDescent="0.25">
      <c r="A7" s="43" t="s">
        <v>36</v>
      </c>
      <c r="B7" s="44" t="s">
        <v>94</v>
      </c>
    </row>
    <row r="8" spans="1:2" x14ac:dyDescent="0.25">
      <c r="A8" s="43" t="s">
        <v>29</v>
      </c>
      <c r="B8" s="44" t="s">
        <v>95</v>
      </c>
    </row>
    <row r="9" spans="1:2" ht="30" x14ac:dyDescent="0.25">
      <c r="A9" s="43" t="s">
        <v>30</v>
      </c>
      <c r="B9" s="44" t="s">
        <v>96</v>
      </c>
    </row>
    <row r="10" spans="1:2" ht="45" x14ac:dyDescent="0.25">
      <c r="A10" s="43" t="s">
        <v>31</v>
      </c>
      <c r="B10" s="44" t="s">
        <v>97</v>
      </c>
    </row>
    <row r="11" spans="1:2" ht="17.25" x14ac:dyDescent="0.25">
      <c r="A11" s="43" t="s">
        <v>98</v>
      </c>
      <c r="B11" s="44" t="s">
        <v>99</v>
      </c>
    </row>
    <row r="12" spans="1:2" ht="45" x14ac:dyDescent="0.25">
      <c r="A12" s="43" t="s">
        <v>32</v>
      </c>
      <c r="B12" s="44" t="s">
        <v>100</v>
      </c>
    </row>
    <row r="13" spans="1:2" ht="17.25" x14ac:dyDescent="0.25">
      <c r="A13" s="43" t="s">
        <v>101</v>
      </c>
      <c r="B13" s="45" t="s">
        <v>102</v>
      </c>
    </row>
    <row r="14" spans="1:2" ht="17.25" x14ac:dyDescent="0.25">
      <c r="A14" s="43" t="s">
        <v>103</v>
      </c>
      <c r="B14" s="45" t="s">
        <v>104</v>
      </c>
    </row>
    <row r="15" spans="1:2" x14ac:dyDescent="0.25">
      <c r="A15" s="43" t="s">
        <v>37</v>
      </c>
      <c r="B15" s="45" t="s">
        <v>105</v>
      </c>
    </row>
    <row r="16" spans="1:2" x14ac:dyDescent="0.25">
      <c r="A16" s="43" t="s">
        <v>38</v>
      </c>
      <c r="B16" s="45" t="s">
        <v>106</v>
      </c>
    </row>
    <row r="17" spans="1:2" x14ac:dyDescent="0.25">
      <c r="A17" s="43" t="s">
        <v>39</v>
      </c>
      <c r="B17" s="45" t="s">
        <v>107</v>
      </c>
    </row>
    <row r="18" spans="1:2" ht="30" x14ac:dyDescent="0.25">
      <c r="A18" s="43" t="s">
        <v>40</v>
      </c>
      <c r="B18" s="45" t="s">
        <v>108</v>
      </c>
    </row>
    <row r="19" spans="1:2" x14ac:dyDescent="0.25">
      <c r="A19" s="43" t="s">
        <v>41</v>
      </c>
      <c r="B19" s="45" t="s">
        <v>109</v>
      </c>
    </row>
    <row r="20" spans="1:2" x14ac:dyDescent="0.25">
      <c r="A20" s="43" t="s">
        <v>42</v>
      </c>
      <c r="B20" s="45" t="s">
        <v>110</v>
      </c>
    </row>
    <row r="21" spans="1:2" ht="30" x14ac:dyDescent="0.25">
      <c r="A21" s="43" t="s">
        <v>43</v>
      </c>
      <c r="B21" s="45" t="s">
        <v>111</v>
      </c>
    </row>
    <row r="22" spans="1:2" x14ac:dyDescent="0.25">
      <c r="A22" s="43" t="s">
        <v>44</v>
      </c>
      <c r="B22" s="45" t="s">
        <v>112</v>
      </c>
    </row>
    <row r="23" spans="1:2" ht="17.25" x14ac:dyDescent="0.25">
      <c r="A23" s="43" t="s">
        <v>113</v>
      </c>
      <c r="B23" s="45" t="s">
        <v>114</v>
      </c>
    </row>
    <row r="24" spans="1:2" ht="45" x14ac:dyDescent="0.25">
      <c r="A24" s="43" t="s">
        <v>115</v>
      </c>
      <c r="B24" s="45" t="s">
        <v>116</v>
      </c>
    </row>
    <row r="25" spans="1:2" x14ac:dyDescent="0.25">
      <c r="A25" s="43" t="s">
        <v>45</v>
      </c>
      <c r="B25" s="45" t="s">
        <v>117</v>
      </c>
    </row>
    <row r="26" spans="1:2" x14ac:dyDescent="0.25">
      <c r="A26" s="43" t="s">
        <v>46</v>
      </c>
      <c r="B26" s="45" t="s">
        <v>118</v>
      </c>
    </row>
    <row r="27" spans="1:2" x14ac:dyDescent="0.25">
      <c r="A27" s="43" t="s">
        <v>47</v>
      </c>
      <c r="B27" s="45" t="s">
        <v>119</v>
      </c>
    </row>
    <row r="28" spans="1:2" x14ac:dyDescent="0.25">
      <c r="A28" s="43" t="s">
        <v>48</v>
      </c>
      <c r="B28" s="45" t="s">
        <v>120</v>
      </c>
    </row>
    <row r="29" spans="1:2" x14ac:dyDescent="0.25">
      <c r="A29" s="43" t="s">
        <v>49</v>
      </c>
      <c r="B29" s="45" t="s">
        <v>121</v>
      </c>
    </row>
    <row r="30" spans="1:2" x14ac:dyDescent="0.25">
      <c r="A30" s="43" t="s">
        <v>50</v>
      </c>
      <c r="B30" s="45" t="s">
        <v>122</v>
      </c>
    </row>
    <row r="31" spans="1:2" x14ac:dyDescent="0.25">
      <c r="A31" s="43" t="s">
        <v>51</v>
      </c>
      <c r="B31" s="45" t="s">
        <v>123</v>
      </c>
    </row>
    <row r="32" spans="1:2" x14ac:dyDescent="0.25">
      <c r="A32" s="43" t="s">
        <v>52</v>
      </c>
      <c r="B32" s="45" t="s">
        <v>124</v>
      </c>
    </row>
    <row r="33" spans="1:2" x14ac:dyDescent="0.25">
      <c r="A33" s="43" t="s">
        <v>53</v>
      </c>
      <c r="B33" s="45" t="s">
        <v>125</v>
      </c>
    </row>
    <row r="34" spans="1:2" x14ac:dyDescent="0.25">
      <c r="A34" s="43" t="s">
        <v>54</v>
      </c>
      <c r="B34" s="45" t="s">
        <v>126</v>
      </c>
    </row>
    <row r="35" spans="1:2" x14ac:dyDescent="0.25">
      <c r="A35" s="43" t="s">
        <v>55</v>
      </c>
      <c r="B35" s="45" t="s">
        <v>127</v>
      </c>
    </row>
    <row r="36" spans="1:2" x14ac:dyDescent="0.25">
      <c r="A36" s="43" t="s">
        <v>56</v>
      </c>
      <c r="B36" s="45" t="s">
        <v>128</v>
      </c>
    </row>
    <row r="37" spans="1:2" x14ac:dyDescent="0.25">
      <c r="A37" s="43" t="s">
        <v>57</v>
      </c>
      <c r="B37" s="45" t="s">
        <v>129</v>
      </c>
    </row>
    <row r="38" spans="1:2" ht="30" x14ac:dyDescent="0.25">
      <c r="A38" s="43" t="s">
        <v>58</v>
      </c>
      <c r="B38" s="45" t="s">
        <v>130</v>
      </c>
    </row>
    <row r="39" spans="1:2" x14ac:dyDescent="0.25">
      <c r="A39" s="43" t="s">
        <v>131</v>
      </c>
      <c r="B39" s="45" t="s">
        <v>132</v>
      </c>
    </row>
    <row r="40" spans="1:2" x14ac:dyDescent="0.25">
      <c r="A40" s="46" t="s">
        <v>133</v>
      </c>
      <c r="B40" s="47" t="s">
        <v>134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4697.6245561214</v>
      </c>
      <c r="D2" s="7">
        <f t="shared" ref="D2:D8" si="0">C2/$C$11</f>
        <v>0.4457608120523574</v>
      </c>
      <c r="E2" s="6">
        <v>177804</v>
      </c>
      <c r="F2" s="6">
        <v>15404</v>
      </c>
      <c r="G2" s="6">
        <f>(C2*10000)/E2</f>
        <v>264.20241142614339</v>
      </c>
      <c r="H2" s="6">
        <f>(C2*10000)/F2</f>
        <v>3049.6134485337575</v>
      </c>
      <c r="I2" s="6">
        <f>(C2*10000)/(E2+F2)</f>
        <v>243.13820111596829</v>
      </c>
    </row>
    <row r="3" spans="1:9" ht="15" customHeight="1" x14ac:dyDescent="0.25">
      <c r="A3" s="8">
        <v>12</v>
      </c>
      <c r="B3" s="8" t="s">
        <v>2</v>
      </c>
      <c r="C3" s="9">
        <v>1490.5281821352801</v>
      </c>
      <c r="D3" s="10">
        <f t="shared" si="0"/>
        <v>0.141437240230225</v>
      </c>
      <c r="E3" s="9">
        <v>3261</v>
      </c>
      <c r="F3" s="9">
        <v>40543</v>
      </c>
      <c r="G3" s="9">
        <f t="shared" ref="G3:G10" si="1">(C3*10000)/E3</f>
        <v>4570.770261071083</v>
      </c>
      <c r="H3" s="9">
        <f t="shared" ref="H3:H10" si="2">(C3*10000)/F3</f>
        <v>367.64131468694472</v>
      </c>
      <c r="I3" s="9">
        <f t="shared" ref="I3:I10" si="3">(C3*10000)/(E3+F3)</f>
        <v>340.27216284706418</v>
      </c>
    </row>
    <row r="4" spans="1:9" ht="15" customHeight="1" x14ac:dyDescent="0.25">
      <c r="A4" s="8">
        <v>13</v>
      </c>
      <c r="B4" s="8" t="s">
        <v>3</v>
      </c>
      <c r="C4" s="9">
        <v>724.30672765485508</v>
      </c>
      <c r="D4" s="10">
        <f t="shared" si="0"/>
        <v>6.872996154486001E-2</v>
      </c>
      <c r="E4" s="9">
        <v>23180</v>
      </c>
      <c r="F4" s="9">
        <v>13164</v>
      </c>
      <c r="G4" s="9">
        <f t="shared" si="1"/>
        <v>312.47054687439822</v>
      </c>
      <c r="H4" s="9">
        <f t="shared" si="2"/>
        <v>550.21781195294363</v>
      </c>
      <c r="I4" s="9">
        <f t="shared" si="3"/>
        <v>199.29196776767969</v>
      </c>
    </row>
    <row r="5" spans="1:9" ht="15" customHeight="1" x14ac:dyDescent="0.25">
      <c r="A5" s="8">
        <v>14</v>
      </c>
      <c r="B5" s="8" t="s">
        <v>4</v>
      </c>
      <c r="C5" s="9">
        <v>1982.0674063798301</v>
      </c>
      <c r="D5" s="10">
        <f t="shared" si="0"/>
        <v>0.18807973392830463</v>
      </c>
      <c r="E5" s="9">
        <v>74164</v>
      </c>
      <c r="F5" s="9">
        <v>43333</v>
      </c>
      <c r="G5" s="9">
        <f t="shared" si="1"/>
        <v>267.25465271288363</v>
      </c>
      <c r="H5" s="9">
        <f t="shared" si="2"/>
        <v>457.40368919295457</v>
      </c>
      <c r="I5" s="9">
        <f t="shared" si="3"/>
        <v>168.69089477857563</v>
      </c>
    </row>
    <row r="6" spans="1:9" ht="15" customHeight="1" x14ac:dyDescent="0.25">
      <c r="A6" s="8">
        <v>15</v>
      </c>
      <c r="B6" s="8" t="s">
        <v>5</v>
      </c>
      <c r="C6" s="9">
        <v>1282.8521192047401</v>
      </c>
      <c r="D6" s="10">
        <f t="shared" si="0"/>
        <v>0.12173071635846891</v>
      </c>
      <c r="E6" s="9">
        <v>3661</v>
      </c>
      <c r="F6" s="9">
        <v>25874</v>
      </c>
      <c r="G6" s="9">
        <f t="shared" si="1"/>
        <v>3504.1030297862335</v>
      </c>
      <c r="H6" s="9">
        <f t="shared" si="2"/>
        <v>495.80742026928192</v>
      </c>
      <c r="I6" s="9">
        <f t="shared" si="3"/>
        <v>434.34979488902661</v>
      </c>
    </row>
    <row r="7" spans="1:9" ht="15" customHeight="1" x14ac:dyDescent="0.25">
      <c r="A7" s="8">
        <v>16</v>
      </c>
      <c r="B7" s="8" t="s">
        <v>6</v>
      </c>
      <c r="C7" s="9">
        <v>223.942966166047</v>
      </c>
      <c r="D7" s="10">
        <f t="shared" si="0"/>
        <v>2.1250101462772359E-2</v>
      </c>
      <c r="E7" s="9">
        <v>214</v>
      </c>
      <c r="F7" s="9">
        <v>187</v>
      </c>
      <c r="G7" s="9">
        <f t="shared" si="1"/>
        <v>10464.624587198457</v>
      </c>
      <c r="H7" s="9">
        <f t="shared" si="2"/>
        <v>11975.559688023905</v>
      </c>
      <c r="I7" s="9">
        <f t="shared" si="3"/>
        <v>5584.6126225946882</v>
      </c>
    </row>
    <row r="8" spans="1:9" ht="15" customHeight="1" x14ac:dyDescent="0.25">
      <c r="A8" s="8">
        <v>17</v>
      </c>
      <c r="B8" s="8" t="s">
        <v>7</v>
      </c>
      <c r="C8" s="9">
        <v>66.877857450123201</v>
      </c>
      <c r="D8" s="10">
        <f t="shared" si="0"/>
        <v>6.3460857054746514E-3</v>
      </c>
      <c r="E8" s="9">
        <v>483</v>
      </c>
      <c r="F8" s="9">
        <v>91</v>
      </c>
      <c r="G8" s="9">
        <f t="shared" si="1"/>
        <v>1384.6347298162154</v>
      </c>
      <c r="H8" s="9">
        <f t="shared" si="2"/>
        <v>7349.2151044091434</v>
      </c>
      <c r="I8" s="9">
        <f t="shared" si="3"/>
        <v>1165.1194677721812</v>
      </c>
    </row>
    <row r="9" spans="1:9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8</v>
      </c>
      <c r="C10" s="9">
        <v>70.2423922516912</v>
      </c>
      <c r="D10" s="10">
        <f>C10/$C$11</f>
        <v>6.6653487175369992E-3</v>
      </c>
      <c r="E10" s="9">
        <v>338</v>
      </c>
      <c r="F10" s="9">
        <v>177</v>
      </c>
      <c r="G10" s="9">
        <f t="shared" si="1"/>
        <v>2078.1772855529939</v>
      </c>
      <c r="H10" s="9">
        <f t="shared" si="2"/>
        <v>3968.4967373836835</v>
      </c>
      <c r="I10" s="9">
        <f t="shared" si="3"/>
        <v>1363.9299466347807</v>
      </c>
    </row>
    <row r="11" spans="1:9" ht="15" customHeight="1" x14ac:dyDescent="0.2">
      <c r="A11" s="61"/>
      <c r="B11" s="61"/>
      <c r="C11" s="11">
        <f>SUM(C2:C10)</f>
        <v>10538.442207363967</v>
      </c>
      <c r="D11" s="12"/>
      <c r="E11" s="11">
        <f>SUM(E2:E10)</f>
        <v>283105</v>
      </c>
      <c r="F11" s="11">
        <f>SUM(F2:F10)</f>
        <v>138773</v>
      </c>
      <c r="G11" s="11">
        <f>(C11*10000)/E11</f>
        <v>372.24500476374374</v>
      </c>
      <c r="H11" s="11">
        <f>(C11*10000)/F11</f>
        <v>759.40148352806148</v>
      </c>
      <c r="I11" s="11">
        <f>(C11*10000)/(E11+F11)</f>
        <v>249.79833523824345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19</v>
      </c>
      <c r="C3" s="9">
        <v>1271.6145546073901</v>
      </c>
      <c r="D3" s="10">
        <f t="shared" ref="D3:D10" si="0">C3/$C$11</f>
        <v>0.12066437615597708</v>
      </c>
      <c r="E3" s="9">
        <v>62805</v>
      </c>
      <c r="F3" s="9">
        <v>52533</v>
      </c>
      <c r="G3" s="9">
        <f t="shared" ref="G3:G10" si="1">(C3*10000)/E3</f>
        <v>202.47027380103336</v>
      </c>
      <c r="H3" s="9">
        <f t="shared" ref="H3:H10" si="2">(C3*10000)/F3</f>
        <v>242.06014402516325</v>
      </c>
      <c r="I3" s="9">
        <f t="shared" ref="I3:I10" si="3">(C3*10000)/(E3+F3)</f>
        <v>110.2511361916619</v>
      </c>
    </row>
    <row r="4" spans="1:9" ht="15" customHeight="1" x14ac:dyDescent="0.25">
      <c r="A4" s="8">
        <v>13</v>
      </c>
      <c r="B4" s="8" t="s">
        <v>20</v>
      </c>
      <c r="C4" s="9">
        <v>1172.1247348700101</v>
      </c>
      <c r="D4" s="10">
        <f t="shared" si="0"/>
        <v>0.11122371900952907</v>
      </c>
      <c r="E4" s="9">
        <v>38456</v>
      </c>
      <c r="F4" s="9">
        <v>22252</v>
      </c>
      <c r="G4" s="9">
        <f t="shared" si="1"/>
        <v>304.79632173653266</v>
      </c>
      <c r="H4" s="9">
        <f t="shared" si="2"/>
        <v>526.75028530919019</v>
      </c>
      <c r="I4" s="9">
        <f t="shared" si="3"/>
        <v>193.07582771134119</v>
      </c>
    </row>
    <row r="5" spans="1:9" ht="15" customHeight="1" x14ac:dyDescent="0.25">
      <c r="A5" s="8">
        <v>21</v>
      </c>
      <c r="B5" s="8" t="s">
        <v>21</v>
      </c>
      <c r="C5" s="9">
        <v>835.61265102380401</v>
      </c>
      <c r="D5" s="10">
        <f t="shared" si="0"/>
        <v>7.9291856859062343E-2</v>
      </c>
      <c r="E5" s="9">
        <v>23801</v>
      </c>
      <c r="F5" s="9">
        <v>10263</v>
      </c>
      <c r="G5" s="9">
        <f t="shared" si="1"/>
        <v>351.08300114440738</v>
      </c>
      <c r="H5" s="9">
        <f t="shared" si="2"/>
        <v>814.19921175465652</v>
      </c>
      <c r="I5" s="9">
        <f t="shared" si="3"/>
        <v>245.30667303423087</v>
      </c>
    </row>
    <row r="6" spans="1:9" ht="15" customHeight="1" x14ac:dyDescent="0.25">
      <c r="A6" s="8">
        <v>22</v>
      </c>
      <c r="B6" s="8" t="s">
        <v>22</v>
      </c>
      <c r="C6" s="9">
        <v>2099.4276666880201</v>
      </c>
      <c r="D6" s="10">
        <f t="shared" si="0"/>
        <v>0.19921612942195582</v>
      </c>
      <c r="E6" s="9">
        <v>50914</v>
      </c>
      <c r="F6" s="9">
        <v>18903</v>
      </c>
      <c r="G6" s="9">
        <f t="shared" si="1"/>
        <v>412.34781527438821</v>
      </c>
      <c r="H6" s="9">
        <f t="shared" si="2"/>
        <v>1110.6319984595145</v>
      </c>
      <c r="I6" s="9">
        <f t="shared" si="3"/>
        <v>300.70436522451843</v>
      </c>
    </row>
    <row r="7" spans="1:9" ht="15" customHeight="1" x14ac:dyDescent="0.25">
      <c r="A7" s="8">
        <v>23</v>
      </c>
      <c r="B7" s="8" t="s">
        <v>23</v>
      </c>
      <c r="C7" s="9">
        <v>1889.3578203805498</v>
      </c>
      <c r="D7" s="10">
        <f t="shared" si="0"/>
        <v>0.17928245780579613</v>
      </c>
      <c r="E7" s="9">
        <v>39260</v>
      </c>
      <c r="F7" s="9">
        <v>9780</v>
      </c>
      <c r="G7" s="9">
        <f t="shared" si="1"/>
        <v>481.24244023956953</v>
      </c>
      <c r="H7" s="9">
        <f t="shared" si="2"/>
        <v>1931.858712045552</v>
      </c>
      <c r="I7" s="9">
        <f t="shared" si="3"/>
        <v>385.26872356862765</v>
      </c>
    </row>
    <row r="8" spans="1:9" ht="15" customHeight="1" x14ac:dyDescent="0.25">
      <c r="A8" s="8">
        <v>31</v>
      </c>
      <c r="B8" s="8" t="s">
        <v>24</v>
      </c>
      <c r="C8" s="9">
        <v>686.20326957532995</v>
      </c>
      <c r="D8" s="10">
        <f t="shared" si="0"/>
        <v>6.511429830642626E-2</v>
      </c>
      <c r="E8" s="9">
        <v>17113</v>
      </c>
      <c r="F8" s="9">
        <v>9444</v>
      </c>
      <c r="G8" s="9">
        <f t="shared" si="1"/>
        <v>400.98362039112368</v>
      </c>
      <c r="H8" s="9">
        <f t="shared" si="2"/>
        <v>726.60236083791824</v>
      </c>
      <c r="I8" s="9">
        <f t="shared" si="3"/>
        <v>258.38885023734986</v>
      </c>
    </row>
    <row r="9" spans="1:9" ht="15" customHeight="1" x14ac:dyDescent="0.25">
      <c r="A9" s="8">
        <v>32</v>
      </c>
      <c r="B9" s="8" t="s">
        <v>25</v>
      </c>
      <c r="C9" s="9">
        <v>2284.0832936953602</v>
      </c>
      <c r="D9" s="10">
        <f t="shared" si="0"/>
        <v>0.2167382283597199</v>
      </c>
      <c r="E9" s="9">
        <v>46074</v>
      </c>
      <c r="F9" s="9">
        <v>13818</v>
      </c>
      <c r="G9" s="9">
        <f t="shared" si="1"/>
        <v>495.74234789585449</v>
      </c>
      <c r="H9" s="9">
        <f t="shared" si="2"/>
        <v>1652.9767648685483</v>
      </c>
      <c r="I9" s="9">
        <f t="shared" si="3"/>
        <v>381.36700956644626</v>
      </c>
    </row>
    <row r="10" spans="1:9" ht="15" customHeight="1" x14ac:dyDescent="0.25">
      <c r="A10" s="8">
        <v>33</v>
      </c>
      <c r="B10" s="8" t="s">
        <v>26</v>
      </c>
      <c r="C10" s="9">
        <v>300.018216523494</v>
      </c>
      <c r="D10" s="10">
        <f t="shared" si="0"/>
        <v>2.8468934081533413E-2</v>
      </c>
      <c r="E10" s="9">
        <v>4682</v>
      </c>
      <c r="F10" s="9">
        <v>1780</v>
      </c>
      <c r="G10" s="9">
        <f t="shared" si="1"/>
        <v>640.79072303181124</v>
      </c>
      <c r="H10" s="9">
        <f t="shared" si="2"/>
        <v>1685.4955984465955</v>
      </c>
      <c r="I10" s="9">
        <f t="shared" si="3"/>
        <v>464.28074361419687</v>
      </c>
    </row>
    <row r="11" spans="1:9" ht="15" customHeight="1" x14ac:dyDescent="0.2">
      <c r="A11" s="61"/>
      <c r="B11" s="61"/>
      <c r="C11" s="11">
        <f>SUM(C2:C10)</f>
        <v>10538.442207363958</v>
      </c>
      <c r="D11" s="12"/>
      <c r="E11" s="11">
        <f>SUM(E2:E10)</f>
        <v>283105</v>
      </c>
      <c r="F11" s="11">
        <f>SUM(F2:F10)</f>
        <v>138773</v>
      </c>
      <c r="G11" s="11">
        <f>(C11*10000)/E11</f>
        <v>372.24500476374345</v>
      </c>
      <c r="H11" s="11">
        <f>(C11*10000)/F11</f>
        <v>759.40148352806079</v>
      </c>
      <c r="I11" s="11">
        <f>(C11*10000)/(E11+F11)</f>
        <v>249.79833523824325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11</v>
      </c>
      <c r="C4" s="9">
        <v>340.12921835240599</v>
      </c>
      <c r="D4" s="10">
        <f t="shared" ref="D4:D10" si="0">C4/$C$11</f>
        <v>3.2275094521535014E-2</v>
      </c>
      <c r="E4" s="9">
        <v>11424</v>
      </c>
      <c r="F4" s="9">
        <v>4430</v>
      </c>
      <c r="G4" s="9">
        <f t="shared" ref="G4:G10" si="1">(C4*10000)/E4</f>
        <v>297.732158921924</v>
      </c>
      <c r="H4" s="9">
        <f t="shared" ref="H4:H10" si="2">(C4*10000)/F4</f>
        <v>767.78604594222577</v>
      </c>
      <c r="I4" s="9">
        <f t="shared" ref="I4:I10" si="3">(C4*10000)/(E4+F4)</f>
        <v>214.53842459468021</v>
      </c>
    </row>
    <row r="5" spans="1:9" ht="15" customHeight="1" x14ac:dyDescent="0.25">
      <c r="A5" s="8">
        <v>4</v>
      </c>
      <c r="B5" s="8" t="s">
        <v>12</v>
      </c>
      <c r="C5" s="9">
        <v>1080.5159475348501</v>
      </c>
      <c r="D5" s="10">
        <f t="shared" si="0"/>
        <v>0.10253089842631734</v>
      </c>
      <c r="E5" s="9">
        <v>60901</v>
      </c>
      <c r="F5" s="9">
        <v>47484</v>
      </c>
      <c r="G5" s="9">
        <f t="shared" si="1"/>
        <v>177.42170859835636</v>
      </c>
      <c r="H5" s="9">
        <f t="shared" si="2"/>
        <v>227.55369125070553</v>
      </c>
      <c r="I5" s="9">
        <f t="shared" si="3"/>
        <v>99.692388018162106</v>
      </c>
    </row>
    <row r="6" spans="1:9" ht="15" customHeight="1" x14ac:dyDescent="0.25">
      <c r="A6" s="8">
        <v>5</v>
      </c>
      <c r="B6" s="8" t="s">
        <v>13</v>
      </c>
      <c r="C6" s="9">
        <v>3651.1867470877701</v>
      </c>
      <c r="D6" s="10">
        <f t="shared" si="0"/>
        <v>0.34646361153230265</v>
      </c>
      <c r="E6" s="9">
        <v>96170</v>
      </c>
      <c r="F6" s="9">
        <v>47262</v>
      </c>
      <c r="G6" s="9">
        <f t="shared" si="1"/>
        <v>379.65963887779662</v>
      </c>
      <c r="H6" s="9">
        <f t="shared" si="2"/>
        <v>772.54173481608268</v>
      </c>
      <c r="I6" s="9">
        <f t="shared" si="3"/>
        <v>254.5587279747734</v>
      </c>
    </row>
    <row r="7" spans="1:9" ht="15" customHeight="1" x14ac:dyDescent="0.25">
      <c r="A7" s="8">
        <v>6</v>
      </c>
      <c r="B7" s="8" t="s">
        <v>14</v>
      </c>
      <c r="C7" s="9">
        <v>462.45177816178295</v>
      </c>
      <c r="D7" s="10">
        <f t="shared" si="0"/>
        <v>4.3882366014080791E-2</v>
      </c>
      <c r="E7" s="9">
        <v>12774</v>
      </c>
      <c r="F7" s="9">
        <v>7920</v>
      </c>
      <c r="G7" s="9">
        <f t="shared" si="1"/>
        <v>362.02581662892044</v>
      </c>
      <c r="H7" s="9">
        <f t="shared" si="2"/>
        <v>583.90376030528148</v>
      </c>
      <c r="I7" s="9">
        <f t="shared" si="3"/>
        <v>223.47143044446841</v>
      </c>
    </row>
    <row r="8" spans="1:9" ht="15" customHeight="1" x14ac:dyDescent="0.25">
      <c r="A8" s="8">
        <v>7</v>
      </c>
      <c r="B8" s="8" t="s">
        <v>15</v>
      </c>
      <c r="C8" s="9">
        <v>3266.0660355833402</v>
      </c>
      <c r="D8" s="10">
        <f t="shared" si="0"/>
        <v>0.30991924340592825</v>
      </c>
      <c r="E8" s="9">
        <v>68312</v>
      </c>
      <c r="F8" s="9">
        <v>20953</v>
      </c>
      <c r="G8" s="9">
        <f t="shared" si="1"/>
        <v>478.11014691171977</v>
      </c>
      <c r="H8" s="9">
        <f t="shared" si="2"/>
        <v>1558.7581900364339</v>
      </c>
      <c r="I8" s="9">
        <f t="shared" si="3"/>
        <v>365.88428113855821</v>
      </c>
    </row>
    <row r="9" spans="1:9" ht="15" customHeight="1" x14ac:dyDescent="0.25">
      <c r="A9" s="8">
        <v>8</v>
      </c>
      <c r="B9" s="8" t="s">
        <v>16</v>
      </c>
      <c r="C9" s="9">
        <v>1688.3439512134298</v>
      </c>
      <c r="D9" s="10">
        <f t="shared" si="0"/>
        <v>0.16020811406392332</v>
      </c>
      <c r="E9" s="9">
        <v>32967</v>
      </c>
      <c r="F9" s="9">
        <v>10560</v>
      </c>
      <c r="G9" s="9">
        <f t="shared" si="1"/>
        <v>512.13151066625107</v>
      </c>
      <c r="H9" s="9">
        <f t="shared" si="2"/>
        <v>1598.8105598612026</v>
      </c>
      <c r="I9" s="9">
        <f t="shared" si="3"/>
        <v>387.88429048945022</v>
      </c>
    </row>
    <row r="10" spans="1:9" ht="15" customHeight="1" x14ac:dyDescent="0.25">
      <c r="A10" s="8">
        <v>9</v>
      </c>
      <c r="B10" s="8" t="s">
        <v>17</v>
      </c>
      <c r="C10" s="9">
        <v>49.748529430384998</v>
      </c>
      <c r="D10" s="10">
        <f t="shared" si="0"/>
        <v>4.7206720359126838E-3</v>
      </c>
      <c r="E10" s="9">
        <v>557</v>
      </c>
      <c r="F10" s="9">
        <v>164</v>
      </c>
      <c r="G10" s="9">
        <f t="shared" si="1"/>
        <v>893.15133627262117</v>
      </c>
      <c r="H10" s="9">
        <f t="shared" si="2"/>
        <v>3033.4469164868901</v>
      </c>
      <c r="I10" s="9">
        <f t="shared" si="3"/>
        <v>689.99347337565882</v>
      </c>
    </row>
    <row r="11" spans="1:9" ht="15" customHeight="1" x14ac:dyDescent="0.2">
      <c r="A11" s="61"/>
      <c r="B11" s="61"/>
      <c r="C11" s="11">
        <f>SUM(C2:C10)</f>
        <v>10538.442207363963</v>
      </c>
      <c r="D11" s="12"/>
      <c r="E11" s="11">
        <f>SUM(E2:E10)</f>
        <v>283105</v>
      </c>
      <c r="F11" s="11">
        <f>SUM(F2:F10)</f>
        <v>138773</v>
      </c>
      <c r="G11" s="11">
        <f>(C11*10000)/E11</f>
        <v>372.24500476374362</v>
      </c>
      <c r="H11" s="11">
        <f>(C11*10000)/F11</f>
        <v>759.40148352806114</v>
      </c>
      <c r="I11" s="11">
        <f>(C11*10000)/(E11+F11)</f>
        <v>249.79833523824337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568.43227961914795</v>
      </c>
      <c r="D2" s="15">
        <v>977.63328114867602</v>
      </c>
      <c r="E2" s="15">
        <v>3719.9912749727241</v>
      </c>
      <c r="F2" s="15">
        <v>409.20100152952807</v>
      </c>
      <c r="G2" s="15">
        <v>568.43227961914795</v>
      </c>
      <c r="H2" s="16">
        <f>E2/SUM($E2:$G2)</f>
        <v>0.79188773613788754</v>
      </c>
      <c r="I2" s="16">
        <f t="shared" ref="I2:J2" si="0">F2/SUM($E2:$G2)</f>
        <v>8.7108068480335393E-2</v>
      </c>
      <c r="J2" s="16">
        <f t="shared" si="0"/>
        <v>0.12100419538177713</v>
      </c>
    </row>
    <row r="3" spans="1:10" ht="15" customHeight="1" x14ac:dyDescent="0.25">
      <c r="A3" s="8">
        <v>12</v>
      </c>
      <c r="B3" s="8" t="s">
        <v>2</v>
      </c>
      <c r="C3" s="17">
        <v>674.55702098899201</v>
      </c>
      <c r="D3" s="17">
        <v>777.08020437732</v>
      </c>
      <c r="E3" s="17">
        <v>713.44797775796007</v>
      </c>
      <c r="F3" s="17">
        <v>102.52318338832799</v>
      </c>
      <c r="G3" s="17">
        <v>674.55702098899201</v>
      </c>
      <c r="H3" s="18">
        <f t="shared" ref="H3:H11" si="1">E3/SUM($E3:$G3)</f>
        <v>0.47865447048166426</v>
      </c>
      <c r="I3" s="18">
        <f t="shared" ref="I3:I11" si="2">F3/SUM($E3:$G3)</f>
        <v>6.8783123068130628E-2</v>
      </c>
      <c r="J3" s="18">
        <f t="shared" ref="J3:J11" si="3">G3/SUM($E3:$G3)</f>
        <v>0.45256240645020512</v>
      </c>
    </row>
    <row r="4" spans="1:10" ht="15" customHeight="1" x14ac:dyDescent="0.25">
      <c r="A4" s="8">
        <v>13</v>
      </c>
      <c r="B4" s="8" t="s">
        <v>3</v>
      </c>
      <c r="C4" s="17">
        <v>174.32505077925498</v>
      </c>
      <c r="D4" s="17">
        <v>236.60866844528601</v>
      </c>
      <c r="E4" s="17">
        <v>487.69805920956907</v>
      </c>
      <c r="F4" s="17">
        <v>62.283617666031034</v>
      </c>
      <c r="G4" s="17">
        <v>174.32505077925498</v>
      </c>
      <c r="H4" s="18">
        <f t="shared" si="1"/>
        <v>0.67333084256807541</v>
      </c>
      <c r="I4" s="18">
        <f t="shared" si="2"/>
        <v>8.5990665677911901E-2</v>
      </c>
      <c r="J4" s="18">
        <f t="shared" si="3"/>
        <v>0.24067849175401274</v>
      </c>
    </row>
    <row r="5" spans="1:10" ht="15" customHeight="1" x14ac:dyDescent="0.25">
      <c r="A5" s="8">
        <v>14</v>
      </c>
      <c r="B5" s="8" t="s">
        <v>4</v>
      </c>
      <c r="C5" s="17">
        <v>200.928853030905</v>
      </c>
      <c r="D5" s="17">
        <v>399.08337593103198</v>
      </c>
      <c r="E5" s="17">
        <v>1582.9840304487982</v>
      </c>
      <c r="F5" s="17">
        <v>198.15452290012698</v>
      </c>
      <c r="G5" s="17">
        <v>200.928853030905</v>
      </c>
      <c r="H5" s="18">
        <f t="shared" si="1"/>
        <v>0.79865297484511777</v>
      </c>
      <c r="I5" s="18">
        <f t="shared" si="2"/>
        <v>9.9973654913204285E-2</v>
      </c>
      <c r="J5" s="18">
        <f t="shared" si="3"/>
        <v>0.10137337024167802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1282.8521192047401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223.942966166047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66.877857450123201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7">
        <v>70.2423922516912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1618.2432044182999</v>
      </c>
      <c r="D11" s="11">
        <f t="shared" ref="D11:G11" si="4">SUM(D2:D10)</f>
        <v>2390.4055299023139</v>
      </c>
      <c r="E11" s="11">
        <f t="shared" si="4"/>
        <v>8148.0366774616523</v>
      </c>
      <c r="F11" s="11">
        <f t="shared" si="4"/>
        <v>772.16232548401399</v>
      </c>
      <c r="G11" s="11">
        <f t="shared" si="4"/>
        <v>1618.2432044182999</v>
      </c>
      <c r="H11" s="19">
        <f t="shared" si="1"/>
        <v>0.77317278181475757</v>
      </c>
      <c r="I11" s="19">
        <f t="shared" si="2"/>
        <v>7.3271012004454378E-2</v>
      </c>
      <c r="J11" s="19">
        <f t="shared" si="3"/>
        <v>0.153556206180788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19</v>
      </c>
      <c r="C3" s="17">
        <v>171.730381032715</v>
      </c>
      <c r="D3" s="17">
        <v>263.39896133662899</v>
      </c>
      <c r="E3" s="17">
        <v>1008.2155932707611</v>
      </c>
      <c r="F3" s="17">
        <v>91.668580303913984</v>
      </c>
      <c r="G3" s="17">
        <v>171.730381032715</v>
      </c>
      <c r="H3" s="18">
        <f t="shared" ref="H3:H11" si="0">E3/SUM($E3:$G3)</f>
        <v>0.79286257743569699</v>
      </c>
      <c r="I3" s="18">
        <f t="shared" ref="I3:I11" si="1">F3/SUM($E3:$G3)</f>
        <v>7.2088338381921538E-2</v>
      </c>
      <c r="J3" s="18">
        <f t="shared" ref="J3:J11" si="2">G3/SUM($E3:$G3)</f>
        <v>0.13504908418238151</v>
      </c>
    </row>
    <row r="4" spans="1:10" ht="15" customHeight="1" x14ac:dyDescent="0.25">
      <c r="A4" s="8">
        <v>13</v>
      </c>
      <c r="B4" s="8" t="s">
        <v>20</v>
      </c>
      <c r="C4" s="17">
        <v>187.49397311813001</v>
      </c>
      <c r="D4" s="17">
        <v>276.78673662975501</v>
      </c>
      <c r="E4" s="17">
        <v>895.33799824025505</v>
      </c>
      <c r="F4" s="17">
        <v>89.292763511624997</v>
      </c>
      <c r="G4" s="17">
        <v>187.49397311813001</v>
      </c>
      <c r="H4" s="18">
        <f t="shared" si="0"/>
        <v>0.76385897473578102</v>
      </c>
      <c r="I4" s="18">
        <f t="shared" si="1"/>
        <v>7.6180256977110603E-2</v>
      </c>
      <c r="J4" s="18">
        <f t="shared" si="2"/>
        <v>0.15996076828710837</v>
      </c>
    </row>
    <row r="5" spans="1:10" ht="15" customHeight="1" x14ac:dyDescent="0.25">
      <c r="A5" s="8">
        <v>21</v>
      </c>
      <c r="B5" s="8" t="s">
        <v>21</v>
      </c>
      <c r="C5" s="17">
        <v>139.76782554527099</v>
      </c>
      <c r="D5" s="17">
        <v>198.50654372116</v>
      </c>
      <c r="E5" s="17">
        <v>637.10610730264398</v>
      </c>
      <c r="F5" s="17">
        <v>58.738718175889005</v>
      </c>
      <c r="G5" s="17">
        <v>139.76782554527099</v>
      </c>
      <c r="H5" s="18">
        <f t="shared" si="0"/>
        <v>0.76244191195771494</v>
      </c>
      <c r="I5" s="18">
        <f t="shared" si="1"/>
        <v>7.0294194449930278E-2</v>
      </c>
      <c r="J5" s="18">
        <f t="shared" si="2"/>
        <v>0.16726389359235472</v>
      </c>
    </row>
    <row r="6" spans="1:10" ht="15" customHeight="1" x14ac:dyDescent="0.25">
      <c r="A6" s="8">
        <v>22</v>
      </c>
      <c r="B6" s="8" t="s">
        <v>22</v>
      </c>
      <c r="C6" s="17">
        <v>311.01741431368902</v>
      </c>
      <c r="D6" s="17">
        <v>456.74598208822493</v>
      </c>
      <c r="E6" s="17">
        <v>1642.6816845997951</v>
      </c>
      <c r="F6" s="17">
        <v>145.72856777453592</v>
      </c>
      <c r="G6" s="17">
        <v>311.01741431368902</v>
      </c>
      <c r="H6" s="18">
        <f t="shared" si="0"/>
        <v>0.78244262027432898</v>
      </c>
      <c r="I6" s="18">
        <f t="shared" si="1"/>
        <v>6.9413474008576795E-2</v>
      </c>
      <c r="J6" s="18">
        <f t="shared" si="2"/>
        <v>0.14814390571709415</v>
      </c>
    </row>
    <row r="7" spans="1:10" ht="15" customHeight="1" x14ac:dyDescent="0.25">
      <c r="A7" s="8">
        <v>23</v>
      </c>
      <c r="B7" s="8" t="s">
        <v>23</v>
      </c>
      <c r="C7" s="17">
        <v>300.66287769191399</v>
      </c>
      <c r="D7" s="17">
        <v>446.73150736623705</v>
      </c>
      <c r="E7" s="17">
        <v>1442.6263130143127</v>
      </c>
      <c r="F7" s="17">
        <v>146.06862967432306</v>
      </c>
      <c r="G7" s="17">
        <v>300.66287769191399</v>
      </c>
      <c r="H7" s="18">
        <f t="shared" si="0"/>
        <v>0.76355378396440676</v>
      </c>
      <c r="I7" s="18">
        <f t="shared" si="1"/>
        <v>7.7311257877505854E-2</v>
      </c>
      <c r="J7" s="18">
        <f t="shared" si="2"/>
        <v>0.1591349581580874</v>
      </c>
    </row>
    <row r="8" spans="1:10" ht="15" customHeight="1" x14ac:dyDescent="0.25">
      <c r="A8" s="8">
        <v>31</v>
      </c>
      <c r="B8" s="8" t="s">
        <v>24</v>
      </c>
      <c r="C8" s="17">
        <v>127.375654901369</v>
      </c>
      <c r="D8" s="17">
        <v>172.92357041996601</v>
      </c>
      <c r="E8" s="17">
        <v>513.27969915536391</v>
      </c>
      <c r="F8" s="17">
        <v>45.547915518597009</v>
      </c>
      <c r="G8" s="17">
        <v>127.375654901369</v>
      </c>
      <c r="H8" s="18">
        <f t="shared" si="0"/>
        <v>0.74799949506655206</v>
      </c>
      <c r="I8" s="18">
        <f t="shared" si="1"/>
        <v>6.6376710135446035E-2</v>
      </c>
      <c r="J8" s="18">
        <f t="shared" si="2"/>
        <v>0.18562379479800187</v>
      </c>
    </row>
    <row r="9" spans="1:10" ht="15" customHeight="1" x14ac:dyDescent="0.25">
      <c r="A9" s="8">
        <v>32</v>
      </c>
      <c r="B9" s="8" t="s">
        <v>25</v>
      </c>
      <c r="C9" s="17">
        <v>326.91907609858202</v>
      </c>
      <c r="D9" s="17">
        <v>497.35372344577797</v>
      </c>
      <c r="E9" s="17">
        <v>1786.7295702495821</v>
      </c>
      <c r="F9" s="17">
        <v>170.43464734719595</v>
      </c>
      <c r="G9" s="17">
        <v>326.91907609858202</v>
      </c>
      <c r="H9" s="18">
        <f t="shared" si="0"/>
        <v>0.78225237020970362</v>
      </c>
      <c r="I9" s="18">
        <f t="shared" si="1"/>
        <v>7.4618402847933835E-2</v>
      </c>
      <c r="J9" s="18">
        <f t="shared" si="2"/>
        <v>0.14312922694236249</v>
      </c>
    </row>
    <row r="10" spans="1:10" ht="15" customHeight="1" x14ac:dyDescent="0.25">
      <c r="A10" s="8">
        <v>33</v>
      </c>
      <c r="B10" s="8" t="s">
        <v>26</v>
      </c>
      <c r="C10" s="17">
        <v>53.276001716629601</v>
      </c>
      <c r="D10" s="17">
        <v>77.958504894561997</v>
      </c>
      <c r="E10" s="17">
        <v>222.05971162893201</v>
      </c>
      <c r="F10" s="17">
        <v>24.682503177932396</v>
      </c>
      <c r="G10" s="17">
        <v>53.276001716629601</v>
      </c>
      <c r="H10" s="18">
        <f t="shared" si="0"/>
        <v>0.74015409531488507</v>
      </c>
      <c r="I10" s="18">
        <f t="shared" si="1"/>
        <v>8.2270015014236794E-2</v>
      </c>
      <c r="J10" s="18">
        <f t="shared" si="2"/>
        <v>0.17757588967087815</v>
      </c>
    </row>
    <row r="11" spans="1:10" ht="15" customHeight="1" x14ac:dyDescent="0.2">
      <c r="A11" s="61"/>
      <c r="B11" s="61"/>
      <c r="C11" s="11">
        <f>SUM(C2:C10)</f>
        <v>1618.2432044182997</v>
      </c>
      <c r="D11" s="11">
        <f t="shared" ref="D11:G11" si="3">SUM(D2:D10)</f>
        <v>2390.4055299023116</v>
      </c>
      <c r="E11" s="11">
        <f t="shared" si="3"/>
        <v>8148.0366774616459</v>
      </c>
      <c r="F11" s="11">
        <f t="shared" si="3"/>
        <v>772.1623254840124</v>
      </c>
      <c r="G11" s="11">
        <f t="shared" si="3"/>
        <v>1618.2432044182997</v>
      </c>
      <c r="H11" s="19">
        <f t="shared" si="0"/>
        <v>0.77317278181475757</v>
      </c>
      <c r="I11" s="19">
        <f t="shared" si="1"/>
        <v>7.3271012004454295E-2</v>
      </c>
      <c r="J11" s="19">
        <f t="shared" si="2"/>
        <v>0.15355620618078811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11</v>
      </c>
      <c r="C4" s="17">
        <v>52.3993414605441</v>
      </c>
      <c r="D4" s="17">
        <v>70.303820564113607</v>
      </c>
      <c r="E4" s="17">
        <v>269.82539778829238</v>
      </c>
      <c r="F4" s="17">
        <v>17.904479103569507</v>
      </c>
      <c r="G4" s="17">
        <v>52.3993414605441</v>
      </c>
      <c r="H4" s="18">
        <f t="shared" ref="H4:H11" si="0">E4/SUM($E4:$G4)</f>
        <v>0.79330261332834917</v>
      </c>
      <c r="I4" s="18">
        <f t="shared" ref="I4:I11" si="1">F4/SUM($E4:$G4)</f>
        <v>5.2640226530079451E-2</v>
      </c>
      <c r="J4" s="18">
        <f t="shared" ref="J4:J11" si="2">G4/SUM($E4:$G4)</f>
        <v>0.15405716014157136</v>
      </c>
    </row>
    <row r="5" spans="1:10" ht="15" customHeight="1" x14ac:dyDescent="0.25">
      <c r="A5" s="8">
        <v>4</v>
      </c>
      <c r="B5" s="8" t="s">
        <v>12</v>
      </c>
      <c r="C5" s="17">
        <v>156.08344635580301</v>
      </c>
      <c r="D5" s="17">
        <v>240.317350074773</v>
      </c>
      <c r="E5" s="17">
        <v>840.19859746007705</v>
      </c>
      <c r="F5" s="17">
        <v>84.233903718969998</v>
      </c>
      <c r="G5" s="17">
        <v>156.08344635580301</v>
      </c>
      <c r="H5" s="18">
        <f t="shared" si="0"/>
        <v>0.77759018677785685</v>
      </c>
      <c r="I5" s="18">
        <f t="shared" si="1"/>
        <v>7.795711290624259E-2</v>
      </c>
      <c r="J5" s="18">
        <f t="shared" si="2"/>
        <v>0.14445270031590055</v>
      </c>
    </row>
    <row r="6" spans="1:10" ht="15" customHeight="1" x14ac:dyDescent="0.25">
      <c r="A6" s="8">
        <v>5</v>
      </c>
      <c r="B6" s="8" t="s">
        <v>13</v>
      </c>
      <c r="C6" s="17">
        <v>581.99989081652495</v>
      </c>
      <c r="D6" s="17">
        <v>840.30934622232803</v>
      </c>
      <c r="E6" s="17">
        <v>2810.8774008654418</v>
      </c>
      <c r="F6" s="17">
        <v>258.30945540580308</v>
      </c>
      <c r="G6" s="17">
        <v>581.99989081652495</v>
      </c>
      <c r="H6" s="18">
        <f t="shared" si="0"/>
        <v>0.76985309039791827</v>
      </c>
      <c r="I6" s="18">
        <f t="shared" si="1"/>
        <v>7.0746711493690051E-2</v>
      </c>
      <c r="J6" s="18">
        <f t="shared" si="2"/>
        <v>0.15940019810839176</v>
      </c>
    </row>
    <row r="7" spans="1:10" ht="15" customHeight="1" x14ac:dyDescent="0.25">
      <c r="A7" s="8">
        <v>6</v>
      </c>
      <c r="B7" s="8" t="s">
        <v>14</v>
      </c>
      <c r="C7" s="17">
        <v>77.438503026533695</v>
      </c>
      <c r="D7" s="17">
        <v>108.667267502898</v>
      </c>
      <c r="E7" s="17">
        <v>353.78451065888498</v>
      </c>
      <c r="F7" s="17">
        <v>31.228764476364304</v>
      </c>
      <c r="G7" s="17">
        <v>77.438503026533695</v>
      </c>
      <c r="H7" s="18">
        <f t="shared" si="0"/>
        <v>0.76501924603935223</v>
      </c>
      <c r="I7" s="18">
        <f t="shared" si="1"/>
        <v>6.7528693695365821E-2</v>
      </c>
      <c r="J7" s="18">
        <f t="shared" si="2"/>
        <v>0.16745206026528198</v>
      </c>
    </row>
    <row r="8" spans="1:10" ht="15" customHeight="1" x14ac:dyDescent="0.25">
      <c r="A8" s="8">
        <v>7</v>
      </c>
      <c r="B8" s="8" t="s">
        <v>15</v>
      </c>
      <c r="C8" s="17">
        <v>476.38772685880002</v>
      </c>
      <c r="D8" s="17">
        <v>717.92267990180494</v>
      </c>
      <c r="E8" s="17">
        <v>2548.1433556815355</v>
      </c>
      <c r="F8" s="17">
        <v>241.53495304300492</v>
      </c>
      <c r="G8" s="17">
        <v>476.38772685880002</v>
      </c>
      <c r="H8" s="18">
        <f t="shared" si="0"/>
        <v>0.78018733483030167</v>
      </c>
      <c r="I8" s="18">
        <f t="shared" si="1"/>
        <v>7.3952868806544281E-2</v>
      </c>
      <c r="J8" s="18">
        <f t="shared" si="2"/>
        <v>0.1458597963631541</v>
      </c>
    </row>
    <row r="9" spans="1:10" ht="15" customHeight="1" x14ac:dyDescent="0.25">
      <c r="A9" s="8">
        <v>8</v>
      </c>
      <c r="B9" s="8" t="s">
        <v>16</v>
      </c>
      <c r="C9" s="17">
        <v>260.06405598170102</v>
      </c>
      <c r="D9" s="17">
        <v>394.17808170100301</v>
      </c>
      <c r="E9" s="17">
        <v>1294.1658695124268</v>
      </c>
      <c r="F9" s="17">
        <v>134.11402571930199</v>
      </c>
      <c r="G9" s="17">
        <v>260.06405598170102</v>
      </c>
      <c r="H9" s="18">
        <f t="shared" si="0"/>
        <v>0.76652975158426506</v>
      </c>
      <c r="I9" s="18">
        <f t="shared" si="1"/>
        <v>7.9435251106809671E-2</v>
      </c>
      <c r="J9" s="18">
        <f t="shared" si="2"/>
        <v>0.15403499730892534</v>
      </c>
    </row>
    <row r="10" spans="1:10" ht="15" customHeight="1" x14ac:dyDescent="0.25">
      <c r="A10" s="8">
        <v>9</v>
      </c>
      <c r="B10" s="8" t="s">
        <v>17</v>
      </c>
      <c r="C10" s="17">
        <v>13.8702399183934</v>
      </c>
      <c r="D10" s="17">
        <v>18.706983935393399</v>
      </c>
      <c r="E10" s="17">
        <v>31.041545494991599</v>
      </c>
      <c r="F10" s="17">
        <v>4.8367440169999991</v>
      </c>
      <c r="G10" s="17">
        <v>13.8702399183934</v>
      </c>
      <c r="H10" s="18">
        <f t="shared" si="0"/>
        <v>0.62396910723620902</v>
      </c>
      <c r="I10" s="18">
        <f t="shared" si="1"/>
        <v>9.722385912468505E-2</v>
      </c>
      <c r="J10" s="18">
        <f t="shared" si="2"/>
        <v>0.27880703363910592</v>
      </c>
    </row>
    <row r="11" spans="1:10" ht="15" customHeight="1" x14ac:dyDescent="0.2">
      <c r="A11" s="61"/>
      <c r="B11" s="61"/>
      <c r="C11" s="11">
        <f>SUM(C2:C10)</f>
        <v>1618.2432044183001</v>
      </c>
      <c r="D11" s="11">
        <f t="shared" ref="D11:G11" si="3">SUM(D2:D10)</f>
        <v>2390.4055299023139</v>
      </c>
      <c r="E11" s="11">
        <f t="shared" si="3"/>
        <v>8148.0366774616505</v>
      </c>
      <c r="F11" s="11">
        <f t="shared" si="3"/>
        <v>772.16232548401376</v>
      </c>
      <c r="G11" s="11">
        <f t="shared" si="3"/>
        <v>1618.2432044183001</v>
      </c>
      <c r="H11" s="19">
        <f t="shared" si="0"/>
        <v>0.77317278181475746</v>
      </c>
      <c r="I11" s="19">
        <f t="shared" si="1"/>
        <v>7.3271012004454378E-2</v>
      </c>
      <c r="J11" s="19">
        <f t="shared" si="2"/>
        <v>0.15355620618078805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94.942096183802505</v>
      </c>
      <c r="D2" s="20">
        <v>282.85600855049501</v>
      </c>
      <c r="E2" s="15">
        <v>440.88293904951701</v>
      </c>
      <c r="F2" s="15">
        <v>1337.91461635105</v>
      </c>
      <c r="G2" s="15">
        <v>2541.02891296191</v>
      </c>
      <c r="H2" s="16">
        <v>2.0210660666144856E-2</v>
      </c>
      <c r="I2" s="16">
        <v>6.0212561508300837E-2</v>
      </c>
      <c r="J2" s="16">
        <v>9.3852314545195242E-2</v>
      </c>
      <c r="K2" s="16">
        <v>0.28480662844222732</v>
      </c>
      <c r="L2" s="16">
        <v>0.54091783483813172</v>
      </c>
    </row>
    <row r="3" spans="1:12" ht="15" customHeight="1" x14ac:dyDescent="0.25">
      <c r="A3" s="8">
        <v>12</v>
      </c>
      <c r="B3" s="8" t="s">
        <v>2</v>
      </c>
      <c r="C3" s="21">
        <v>18.9482221523742</v>
      </c>
      <c r="D3" s="21">
        <v>83.296103195065697</v>
      </c>
      <c r="E3" s="17">
        <v>179.56200845383501</v>
      </c>
      <c r="F3" s="17">
        <v>361.94712852865297</v>
      </c>
      <c r="G3" s="17">
        <v>846.77468598618987</v>
      </c>
      <c r="H3" s="18">
        <v>1.2712421549220939E-2</v>
      </c>
      <c r="I3" s="18">
        <v>5.5883616347109664E-2</v>
      </c>
      <c r="J3" s="18">
        <v>0.12046871349373049</v>
      </c>
      <c r="K3" s="18">
        <v>0.24283146141020723</v>
      </c>
      <c r="L3" s="18">
        <v>0.56810378719973165</v>
      </c>
    </row>
    <row r="4" spans="1:12" ht="15" customHeight="1" x14ac:dyDescent="0.25">
      <c r="A4" s="8">
        <v>13</v>
      </c>
      <c r="B4" s="8" t="s">
        <v>3</v>
      </c>
      <c r="C4" s="21">
        <v>54.4776451578118</v>
      </c>
      <c r="D4" s="21">
        <v>68.966588962466602</v>
      </c>
      <c r="E4" s="17">
        <v>104.30337722827299</v>
      </c>
      <c r="F4" s="17">
        <v>282.696721073449</v>
      </c>
      <c r="G4" s="17">
        <v>213.862384044273</v>
      </c>
      <c r="H4" s="18">
        <v>7.521350267687113E-2</v>
      </c>
      <c r="I4" s="18">
        <v>9.5217381524416611E-2</v>
      </c>
      <c r="J4" s="18">
        <v>0.14400443190302761</v>
      </c>
      <c r="K4" s="18">
        <v>0.39029973717855543</v>
      </c>
      <c r="L4" s="18">
        <v>0.29526494671712916</v>
      </c>
    </row>
    <row r="5" spans="1:12" ht="15" customHeight="1" x14ac:dyDescent="0.25">
      <c r="A5" s="8">
        <v>14</v>
      </c>
      <c r="B5" s="8" t="s">
        <v>4</v>
      </c>
      <c r="C5" s="21">
        <v>98.2197361570189</v>
      </c>
      <c r="D5" s="21">
        <v>118.34192102386099</v>
      </c>
      <c r="E5" s="17">
        <v>141.54916612535101</v>
      </c>
      <c r="F5" s="17">
        <v>579.68397131049994</v>
      </c>
      <c r="G5" s="17">
        <v>1044.27262109913</v>
      </c>
      <c r="H5" s="18">
        <v>4.9554185381502275E-2</v>
      </c>
      <c r="I5" s="18">
        <v>5.9706304682436644E-2</v>
      </c>
      <c r="J5" s="18">
        <v>7.1414910009116858E-2</v>
      </c>
      <c r="K5" s="18">
        <v>0.29246430606455243</v>
      </c>
      <c r="L5" s="18">
        <v>0.52686029386239186</v>
      </c>
    </row>
    <row r="6" spans="1:12" ht="15" customHeight="1" x14ac:dyDescent="0.25">
      <c r="A6" s="8">
        <v>15</v>
      </c>
      <c r="B6" s="8" t="s">
        <v>5</v>
      </c>
      <c r="C6" s="21">
        <v>61.721792942172101</v>
      </c>
      <c r="D6" s="21">
        <v>111.070089848348</v>
      </c>
      <c r="E6" s="17">
        <v>136.031302769398</v>
      </c>
      <c r="F6" s="17">
        <v>333.83809918341501</v>
      </c>
      <c r="G6" s="17">
        <v>640.19086535600707</v>
      </c>
      <c r="H6" s="18">
        <v>4.8112943441995674E-2</v>
      </c>
      <c r="I6" s="18">
        <v>8.6580585174797484E-2</v>
      </c>
      <c r="J6" s="18">
        <v>0.10603817654190636</v>
      </c>
      <c r="K6" s="18">
        <v>0.26023115692448551</v>
      </c>
      <c r="L6" s="18">
        <v>0.49903713791681498</v>
      </c>
    </row>
    <row r="7" spans="1:12" ht="15" customHeight="1" x14ac:dyDescent="0.25">
      <c r="A7" s="8">
        <v>16</v>
      </c>
      <c r="B7" s="8" t="s">
        <v>6</v>
      </c>
      <c r="C7" s="21">
        <v>11.560042990594701</v>
      </c>
      <c r="D7" s="21">
        <v>45.266488113900799</v>
      </c>
      <c r="E7" s="17">
        <v>21.769116368632101</v>
      </c>
      <c r="F7" s="17">
        <v>49.140736116730203</v>
      </c>
      <c r="G7" s="17">
        <v>96.206593246811309</v>
      </c>
      <c r="H7" s="18">
        <v>5.1620475684870076E-2</v>
      </c>
      <c r="I7" s="18">
        <v>0.20213399300713736</v>
      </c>
      <c r="J7" s="18">
        <v>9.7208301310155482E-2</v>
      </c>
      <c r="K7" s="18">
        <v>0.21943414708008716</v>
      </c>
      <c r="L7" s="18">
        <v>0.4296030829177499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0</v>
      </c>
      <c r="E8" s="17">
        <v>0</v>
      </c>
      <c r="F8" s="17">
        <v>9.7602244930027791</v>
      </c>
      <c r="G8" s="17">
        <v>57.117635909919997</v>
      </c>
      <c r="H8" s="18">
        <v>0</v>
      </c>
      <c r="I8" s="18">
        <v>0</v>
      </c>
      <c r="J8" s="18">
        <v>0</v>
      </c>
      <c r="K8" s="18">
        <v>0.145941039892721</v>
      </c>
      <c r="L8" s="18">
        <v>0.854058960107279</v>
      </c>
    </row>
    <row r="9" spans="1:12" ht="15" customHeight="1" x14ac:dyDescent="0.25">
      <c r="A9" s="8">
        <v>18</v>
      </c>
      <c r="B9" s="8" t="s">
        <v>27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8</v>
      </c>
      <c r="C10" s="21">
        <v>0</v>
      </c>
      <c r="D10" s="21">
        <v>0</v>
      </c>
      <c r="E10" s="17">
        <v>4.2584713026498999</v>
      </c>
      <c r="F10" s="17">
        <v>17.280876056589101</v>
      </c>
      <c r="G10" s="17">
        <v>48.703045642678802</v>
      </c>
      <c r="H10" s="18">
        <v>0</v>
      </c>
      <c r="I10" s="18">
        <v>0</v>
      </c>
      <c r="J10" s="18">
        <v>6.0625373377208719E-2</v>
      </c>
      <c r="K10" s="18">
        <v>0.24601775819507299</v>
      </c>
      <c r="L10" s="18">
        <v>0.69335686842771826</v>
      </c>
    </row>
    <row r="11" spans="1:12" ht="15" customHeight="1" x14ac:dyDescent="0.2">
      <c r="A11" s="61"/>
      <c r="B11" s="61"/>
      <c r="C11" s="22">
        <f t="shared" ref="C11:G11" si="0">SUM(C2:C10)</f>
        <v>339.86953558377417</v>
      </c>
      <c r="D11" s="22">
        <f t="shared" si="0"/>
        <v>709.79719969413713</v>
      </c>
      <c r="E11" s="11">
        <f t="shared" si="0"/>
        <v>1028.3563812976561</v>
      </c>
      <c r="F11" s="11">
        <f t="shared" si="0"/>
        <v>2972.262373113389</v>
      </c>
      <c r="G11" s="11">
        <f t="shared" si="0"/>
        <v>5488.1567442469204</v>
      </c>
      <c r="H11" s="19">
        <v>3.2250452964416955E-2</v>
      </c>
      <c r="I11" s="19">
        <v>6.7353142327662929E-2</v>
      </c>
      <c r="J11" s="19">
        <v>9.7581441210176617E-2</v>
      </c>
      <c r="K11" s="19">
        <v>0.28204001190442679</v>
      </c>
      <c r="L11" s="19">
        <v>0.52077495159331666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6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2017-10-30T07:08:44Z</dcterms:created>
  <dcterms:modified xsi:type="dcterms:W3CDTF">2017-11-20T13:04:49Z</dcterms:modified>
</cp:coreProperties>
</file>