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D11" i="2"/>
  <c r="F11" i="2" s="1"/>
  <c r="C11" i="3"/>
  <c r="D11" i="3"/>
  <c r="E11" i="3"/>
  <c r="F11" i="3"/>
  <c r="G11" i="3"/>
  <c r="H4" i="5"/>
  <c r="I4" i="5"/>
  <c r="J4" i="5"/>
  <c r="H5" i="5"/>
  <c r="I5" i="5"/>
  <c r="J5" i="5"/>
  <c r="H6" i="5"/>
  <c r="I6" i="5"/>
  <c r="J6" i="5"/>
  <c r="H9" i="5"/>
  <c r="I9" i="5"/>
  <c r="J9" i="5"/>
  <c r="H10" i="5"/>
  <c r="I10" i="5"/>
  <c r="J10" i="5"/>
  <c r="D11" i="5"/>
  <c r="E11" i="5"/>
  <c r="F11" i="5"/>
  <c r="G11" i="5"/>
  <c r="C11" i="5"/>
  <c r="H4" i="7"/>
  <c r="I4" i="7"/>
  <c r="J4" i="7"/>
  <c r="H5" i="7"/>
  <c r="I5" i="7"/>
  <c r="J5" i="7"/>
  <c r="H9" i="7"/>
  <c r="I9" i="7"/>
  <c r="J9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D10" i="10" s="1"/>
  <c r="I4" i="10"/>
  <c r="I5" i="10"/>
  <c r="I6" i="10"/>
  <c r="I9" i="10"/>
  <c r="I10" i="10"/>
  <c r="H4" i="10"/>
  <c r="H5" i="10"/>
  <c r="H6" i="10"/>
  <c r="H9" i="10"/>
  <c r="H10" i="10"/>
  <c r="G4" i="10"/>
  <c r="G5" i="10"/>
  <c r="G6" i="10"/>
  <c r="G9" i="10"/>
  <c r="G10" i="10"/>
  <c r="F11" i="11"/>
  <c r="E11" i="11"/>
  <c r="C11" i="11"/>
  <c r="D9" i="11" s="1"/>
  <c r="I4" i="11"/>
  <c r="I5" i="11"/>
  <c r="I9" i="11"/>
  <c r="H4" i="11"/>
  <c r="H5" i="11"/>
  <c r="H9" i="11"/>
  <c r="G4" i="11"/>
  <c r="G5" i="11"/>
  <c r="G9" i="11"/>
  <c r="F11" i="12"/>
  <c r="E11" i="12"/>
  <c r="C11" i="12"/>
  <c r="D7" i="12" s="1"/>
  <c r="I3" i="12"/>
  <c r="I4" i="12"/>
  <c r="I5" i="12"/>
  <c r="I6" i="12"/>
  <c r="I7" i="12"/>
  <c r="I8" i="12"/>
  <c r="I10" i="12"/>
  <c r="I2" i="12"/>
  <c r="H3" i="12"/>
  <c r="H4" i="12"/>
  <c r="H5" i="12"/>
  <c r="H6" i="12"/>
  <c r="H7" i="12"/>
  <c r="H8" i="12"/>
  <c r="H10" i="12"/>
  <c r="H2" i="12"/>
  <c r="G3" i="12"/>
  <c r="G4" i="12"/>
  <c r="G5" i="12"/>
  <c r="G6" i="12"/>
  <c r="G7" i="12"/>
  <c r="G8" i="12"/>
  <c r="G10" i="12"/>
  <c r="G2" i="12"/>
  <c r="J11" i="9" l="1"/>
  <c r="E11" i="2"/>
  <c r="J11" i="5"/>
  <c r="I11" i="5"/>
  <c r="H11" i="5"/>
  <c r="I11" i="7"/>
  <c r="J11" i="7"/>
  <c r="H11" i="7"/>
  <c r="I11" i="9"/>
  <c r="H11" i="9"/>
  <c r="G11" i="10"/>
  <c r="H11" i="10"/>
  <c r="I11" i="10"/>
  <c r="D5" i="10"/>
  <c r="D9" i="10"/>
  <c r="D4" i="10"/>
  <c r="D6" i="10"/>
  <c r="G11" i="11"/>
  <c r="H11" i="11"/>
  <c r="I11" i="11"/>
  <c r="D4" i="11"/>
  <c r="D5" i="11"/>
  <c r="D8" i="12"/>
  <c r="D10" i="12"/>
  <c r="G11" i="12"/>
  <c r="H11" i="12"/>
  <c r="I11" i="12"/>
  <c r="D2" i="12"/>
  <c r="D3" i="12"/>
  <c r="D4" i="12"/>
  <c r="D5" i="12"/>
  <c r="D6" i="12"/>
</calcChain>
</file>

<file path=xl/sharedStrings.xml><?xml version="1.0" encoding="utf-8"?>
<sst xmlns="http://schemas.openxmlformats.org/spreadsheetml/2006/main" count="475" uniqueCount="142">
  <si>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</si>
  <si>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</si>
  <si>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</si>
  <si>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</si>
  <si>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</si>
  <si>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</si>
  <si>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</si>
  <si>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</si>
  <si>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</si>
  <si>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</si>
  <si>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</si>
  <si>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</si>
  <si>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</si>
  <si>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</si>
  <si>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</si>
  <si>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</si>
  <si>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</si>
  <si>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</si>
  <si>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</si>
  <si>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</si>
  <si>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</si>
  <si>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</si>
  <si>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</si>
  <si>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</si>
  <si>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</si>
  <si>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</si>
  <si>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</si>
  <si>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Verkehrszonen innerhalb der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</si>
  <si>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</si>
  <si>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</si>
  <si>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</si>
  <si>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</si>
  <si>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</si>
  <si>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</si>
  <si>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</si>
  <si>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</si>
  <si>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</si>
  <si>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</si>
  <si>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</si>
  <si>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</si>
  <si>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</si>
  <si>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</si>
  <si>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</si>
  <si>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</si>
  <si>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</si>
  <si>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</si>
  <si>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</si>
  <si>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</si>
  <si>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</si>
  <si>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</si>
  <si>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</si>
  <si>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</si>
  <si>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</si>
  <si>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</si>
  <si>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</si>
  <si>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</si>
  <si>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</si>
  <si>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</si>
  <si>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</si>
  <si>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</si>
  <si>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</si>
  <si>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</si>
  <si>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</si>
  <si>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</si>
  <si>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</si>
  <si>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</si>
  <si>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</si>
  <si>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</si>
  <si>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</si>
  <si>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</si>
  <si>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</si>
  <si>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</si>
  <si>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Spezialzonen</t>
  </si>
  <si>
    <t>nein</t>
  </si>
  <si>
    <t>keine. Die Verkehrsflächen sind ausgeschnitten.</t>
  </si>
  <si>
    <t>Bemerkungen</t>
  </si>
  <si>
    <t>Die Ferienhauszonen werden den Wohnzonen zugeordnet (2012 den weiteren Bauzonen).</t>
  </si>
  <si>
    <t>Die Golfplätze werden in der Bauzonenstatistik den Nichtbauzonen zugeordnet.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</si>
  <si>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</si>
  <si>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</si>
  <si>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</si>
  <si>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</si>
  <si>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</si>
  <si>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</si>
  <si>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</si>
  <si>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</si>
  <si>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</si>
  <si>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</si>
  <si>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</si>
  <si>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</si>
  <si>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</si>
  <si>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</si>
  <si>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</si>
  <si>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</si>
  <si>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</si>
  <si>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</si>
  <si>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</si>
  <si>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</si>
  <si>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</si>
  <si>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</si>
  <si>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</si>
  <si>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</si>
  <si>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</si>
  <si>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</si>
  <si>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</si>
  <si>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</si>
  <si>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</si>
  <si>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</si>
  <si>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</si>
  <si>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</si>
  <si>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</si>
  <si>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</si>
  <si>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</si>
  <si>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</si>
  <si>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</si>
  <si>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</si>
  <si>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</si>
  <si>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</si>
  <si>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</si>
  <si>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</si>
  <si>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</si>
  <si>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</si>
  <si>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</si>
  <si>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</si>
  <si>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</si>
  <si>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</si>
  <si>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</si>
  <si>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</si>
  <si>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</si>
  <si>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</si>
  <si>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</si>
  <si>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</si>
  <si>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</si>
  <si>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</si>
  <si>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</si>
  <si>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</si>
  <si>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</si>
  <si>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</si>
  <si>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</si>
  <si>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</si>
  <si>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</si>
  <si>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Nidwalden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</si>
</sst>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41-4937-9C04-CE8B05E46E5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487.45378903471504</c:v>
                </c:pt>
                <c:pt idx="1">
                  <c:v>141.59688845500202</c:v>
                </c:pt>
                <c:pt idx="2">
                  <c:v>33.0058801728606</c:v>
                </c:pt>
                <c:pt idx="3">
                  <c:v>72.294246741228292</c:v>
                </c:pt>
                <c:pt idx="4">
                  <c:v>117.68131685381499</c:v>
                </c:pt>
                <c:pt idx="5">
                  <c:v>38.953874489225498</c:v>
                </c:pt>
                <c:pt idx="6">
                  <c:v>51.210288615454196</c:v>
                </c:pt>
                <c:pt idx="7" formatCode="General">
                  <c:v>0</c:v>
                </c:pt>
                <c:pt idx="8">
                  <c:v>43.175504312529299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41-4937-9C04-CE8B05E46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3176"/>
        <c:axId val="500812000"/>
      </c:barChart>
      <c:catAx>
        <c:axId val="5008131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2000"/>
        <c:crosses val="autoZero"/>
        <c:auto val="1"/>
        <c:lblAlgn val="ctr"/>
        <c:lblOffset val="100"/>
        <c:noMultiLvlLbl val="0"/>
      </c:catAx>
      <c:valAx>
        <c:axId val="5008120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31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38-4E9B-8699-F65F2305FED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38-4E9B-8699-F65F2305FE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138-4E9B-8699-F65F2305FED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38-4E9B-8699-F65F2305FED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138-4E9B-8699-F65F2305FE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0.86562238913411571</c:v>
                </c:pt>
                <c:pt idx="1">
                  <c:v>0.64765998313722273</c:v>
                </c:pt>
                <c:pt idx="2">
                  <c:v>0.8949809947677011</c:v>
                </c:pt>
                <c:pt idx="3">
                  <c:v>0.901878529478777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38-4E9B-8699-F65F2305FEDF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138-4E9B-8699-F65F2305FED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38-4E9B-8699-F65F2305FE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138-4E9B-8699-F65F2305FED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38-4E9B-8699-F65F2305FED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138-4E9B-8699-F65F2305FE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5.7047351483394473E-2</c:v>
                </c:pt>
                <c:pt idx="1">
                  <c:v>6.0285742781414534E-2</c:v>
                </c:pt>
                <c:pt idx="2">
                  <c:v>4.480590597490431E-2</c:v>
                </c:pt>
                <c:pt idx="3">
                  <c:v>4.2647490683630114E-2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138-4E9B-8699-F65F2305FEDF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138-4E9B-8699-F65F2305FED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138-4E9B-8699-F65F2305FE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138-4E9B-8699-F65F2305FED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138-4E9B-8699-F65F2305FED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138-4E9B-8699-F65F2305FE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7.7330259382489858E-2</c:v>
                </c:pt>
                <c:pt idx="1">
                  <c:v>0.29205427408136275</c:v>
                </c:pt>
                <c:pt idx="2">
                  <c:v>6.0213099257394667E-2</c:v>
                </c:pt>
                <c:pt idx="3">
                  <c:v>5.5473979837592988E-2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138-4E9B-8699-F65F2305F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4544"/>
        <c:axId val="426722032"/>
      </c:barChart>
      <c:catAx>
        <c:axId val="4390645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722032"/>
        <c:crosses val="autoZero"/>
        <c:auto val="1"/>
        <c:lblAlgn val="ctr"/>
        <c:lblOffset val="100"/>
        <c:noMultiLvlLbl val="0"/>
      </c:catAx>
      <c:valAx>
        <c:axId val="42672203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645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318.5436022499747</c:v>
                </c:pt>
                <c:pt idx="3" formatCode="#,##0">
                  <c:v>112.52041886693371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428.35477941091983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1-4048-8B33-892CCB4A19EF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15.983589724370702</c:v>
                </c:pt>
                <c:pt idx="3" formatCode="#,##0">
                  <c:v>4.7937379018776394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20.128920182795206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C1-4048-8B33-892CCB4A19EF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28.2245642378006</c:v>
                </c:pt>
                <c:pt idx="3" formatCode="#,##0">
                  <c:v>7.3433442129546602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49.478831887204997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C1-4048-8B33-892CCB4A1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5520"/>
        <c:axId val="439064152"/>
      </c:barChart>
      <c:catAx>
        <c:axId val="4390755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4152"/>
        <c:crosses val="autoZero"/>
        <c:auto val="1"/>
        <c:lblAlgn val="ctr"/>
        <c:lblOffset val="100"/>
        <c:noMultiLvlLbl val="0"/>
      </c:catAx>
      <c:valAx>
        <c:axId val="43906415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5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E1-4A38-BF5B-D23901BD36B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E1-4A38-BF5B-D23901BD36B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E1-4A38-BF5B-D23901BD36B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E1-4A38-BF5B-D23901BD36B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E1-4A38-BF5B-D23901BD36B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E1-4A38-BF5B-D23901BD36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0.8781311097600385</c:v>
                </c:pt>
                <c:pt idx="3" formatCode="0%">
                  <c:v>0.90263656804248293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%">
                  <c:v>0.8602148802983437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2E1-4A38-BF5B-D23901BD36BD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E1-4A38-BF5B-D23901BD36B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2E1-4A38-BF5B-D23901BD36B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E1-4A38-BF5B-D23901BD36B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E1-4A38-BF5B-D23901BD36B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E1-4A38-BF5B-D23901BD36B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E1-4A38-BF5B-D23901BD36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4.40620602123925E-2</c:v>
                </c:pt>
                <c:pt idx="3" formatCode="0%">
                  <c:v>3.8455270353757794E-2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%">
                  <c:v>4.0422559751499026E-2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2E1-4A38-BF5B-D23901BD36BD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E1-4A38-BF5B-D23901BD36B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E1-4A38-BF5B-D23901BD36B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E1-4A38-BF5B-D23901BD36B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2E1-4A38-BF5B-D23901BD36B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E1-4A38-BF5B-D23901BD36B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E1-4A38-BF5B-D23901BD36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7.7806830027569024E-2</c:v>
                </c:pt>
                <c:pt idx="3" formatCode="0%">
                  <c:v>5.8908161603759335E-2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%">
                  <c:v>9.9362559950157275E-2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2E1-4A38-BF5B-D23901BD3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3560"/>
        <c:axId val="426717720"/>
      </c:barChart>
      <c:catAx>
        <c:axId val="4390735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717720"/>
        <c:crosses val="autoZero"/>
        <c:auto val="1"/>
        <c:lblAlgn val="ctr"/>
        <c:lblOffset val="100"/>
        <c:noMultiLvlLbl val="0"/>
      </c:catAx>
      <c:valAx>
        <c:axId val="42671772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73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112.52041886693371</c:v>
                </c:pt>
                <c:pt idx="3" formatCode="#,##0">
                  <c:v>164.03853840014432</c:v>
                </c:pt>
                <c:pt idx="4" formatCode="#,##0">
                  <c:v>456.91889815279734</c:v>
                </c:pt>
                <c:pt idx="5">
                  <c:v>0</c:v>
                </c:pt>
                <c:pt idx="6">
                  <c:v>0</c:v>
                </c:pt>
                <c:pt idx="7" formatCode="#,##0">
                  <c:v>73.994981278047504</c:v>
                </c:pt>
                <c:pt idx="8" formatCode="#,##0">
                  <c:v>51.945963829902801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FE-4675-80FF-324177C7D878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4.7937379018776394</c:v>
                </c:pt>
                <c:pt idx="3" formatCode="#,##0">
                  <c:v>6.7859411218722983</c:v>
                </c:pt>
                <c:pt idx="4" formatCode="#,##0">
                  <c:v>21.9050344782423</c:v>
                </c:pt>
                <c:pt idx="5">
                  <c:v>0</c:v>
                </c:pt>
                <c:pt idx="6">
                  <c:v>0</c:v>
                </c:pt>
                <c:pt idx="7" formatCode="#,##0">
                  <c:v>2.8703788144753108</c:v>
                </c:pt>
                <c:pt idx="8" formatCode="#,##0">
                  <c:v>4.5511554925759405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FE-4675-80FF-324177C7D878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7.3433442129546602</c:v>
                </c:pt>
                <c:pt idx="3" formatCode="#,##0">
                  <c:v>14.188557139099402</c:v>
                </c:pt>
                <c:pt idx="4" formatCode="#,##0">
                  <c:v>47.651823501707298</c:v>
                </c:pt>
                <c:pt idx="5">
                  <c:v>0</c:v>
                </c:pt>
                <c:pt idx="6">
                  <c:v>0</c:v>
                </c:pt>
                <c:pt idx="7" formatCode="#,##0">
                  <c:v>8.4852194155497891</c:v>
                </c:pt>
                <c:pt idx="8" formatCode="#,##0">
                  <c:v>7.3777960686490598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FE-4675-80FF-324177C7D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5328"/>
        <c:axId val="439075912"/>
      </c:barChart>
      <c:catAx>
        <c:axId val="4390653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5912"/>
        <c:crosses val="autoZero"/>
        <c:auto val="1"/>
        <c:lblAlgn val="ctr"/>
        <c:lblOffset val="100"/>
        <c:noMultiLvlLbl val="0"/>
      </c:catAx>
      <c:valAx>
        <c:axId val="43907591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65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CBA-4D11-8AD7-5E90D965A21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BA-4D11-8AD7-5E90D965A21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CBA-4D11-8AD7-5E90D965A21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BA-4D11-8AD7-5E90D965A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0.90263656804248293</c:v>
                </c:pt>
                <c:pt idx="3" formatCode="0%">
                  <c:v>0.88663232256767832</c:v>
                </c:pt>
                <c:pt idx="4" formatCode="0%">
                  <c:v>0.86788212530262965</c:v>
                </c:pt>
                <c:pt idx="5">
                  <c:v>0</c:v>
                </c:pt>
                <c:pt idx="6">
                  <c:v>0</c:v>
                </c:pt>
                <c:pt idx="7" formatCode="0%">
                  <c:v>0.86695347242544407</c:v>
                </c:pt>
                <c:pt idx="8" formatCode="0%">
                  <c:v>0.81324512935664994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BA-4D11-8AD7-5E90D965A214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BA-4D11-8AD7-5E90D965A21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CBA-4D11-8AD7-5E90D965A21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BA-4D11-8AD7-5E90D965A21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CBA-4D11-8AD7-5E90D965A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3.8455270353757794E-2</c:v>
                </c:pt>
                <c:pt idx="3" formatCode="0%">
                  <c:v>3.6678178166990177E-2</c:v>
                </c:pt>
                <c:pt idx="4" formatCode="0%">
                  <c:v>4.1606919640795596E-2</c:v>
                </c:pt>
                <c:pt idx="5">
                  <c:v>0</c:v>
                </c:pt>
                <c:pt idx="6">
                  <c:v>0</c:v>
                </c:pt>
                <c:pt idx="7" formatCode="0%">
                  <c:v>3.3630454895784569E-2</c:v>
                </c:pt>
                <c:pt idx="8" formatCode="0%">
                  <c:v>7.1251060994878351E-2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CBA-4D11-8AD7-5E90D965A214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CBA-4D11-8AD7-5E90D965A21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BA-4D11-8AD7-5E90D965A21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CBA-4D11-8AD7-5E90D965A21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CBA-4D11-8AD7-5E90D965A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5.8908161603759335E-2</c:v>
                </c:pt>
                <c:pt idx="3" formatCode="0%">
                  <c:v>7.6689499265331473E-2</c:v>
                </c:pt>
                <c:pt idx="4" formatCode="0%">
                  <c:v>9.0510955056574804E-2</c:v>
                </c:pt>
                <c:pt idx="5">
                  <c:v>0</c:v>
                </c:pt>
                <c:pt idx="6">
                  <c:v>0</c:v>
                </c:pt>
                <c:pt idx="7" formatCode="0%">
                  <c:v>9.9416072678771228E-2</c:v>
                </c:pt>
                <c:pt idx="8" formatCode="0%">
                  <c:v>0.11550380964847169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CBA-4D11-8AD7-5E90D965A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720856"/>
        <c:axId val="565482760"/>
      </c:barChart>
      <c:catAx>
        <c:axId val="426720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2760"/>
        <c:crosses val="autoZero"/>
        <c:auto val="1"/>
        <c:lblAlgn val="ctr"/>
        <c:lblOffset val="100"/>
        <c:noMultiLvlLbl val="0"/>
      </c:catAx>
      <c:valAx>
        <c:axId val="56548276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720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2.4963439393747402</c:v>
                </c:pt>
                <c:pt idx="1">
                  <c:v>3.7856956642260302</c:v>
                </c:pt>
                <c:pt idx="2">
                  <c:v>3.23891282340105</c:v>
                </c:pt>
                <c:pt idx="3">
                  <c:v>3.3399590138252302</c:v>
                </c:pt>
                <c:pt idx="4">
                  <c:v>2.1808720531498098</c:v>
                </c:pt>
                <c:pt idx="5">
                  <c:v>2.1668504700277799E-2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0.82915314404955809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19-4A4F-A189-14E736B4A148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13.124177381674102</c:v>
                </c:pt>
                <c:pt idx="1">
                  <c:v>0.32915789564917802</c:v>
                </c:pt>
                <c:pt idx="2">
                  <c:v>0.632941306372659</c:v>
                </c:pt>
                <c:pt idx="3">
                  <c:v>12.2242424009785</c:v>
                </c:pt>
                <c:pt idx="4">
                  <c:v>6.9327204477971103</c:v>
                </c:pt>
                <c:pt idx="5">
                  <c:v>4.3527752333720393</c:v>
                </c:pt>
                <c:pt idx="6">
                  <c:v>0</c:v>
                </c:pt>
                <c:pt idx="7" formatCode="General">
                  <c:v>0</c:v>
                </c:pt>
                <c:pt idx="8">
                  <c:v>0.77676508617665407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19-4A4F-A189-14E736B4A148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111.64680288845301</c:v>
                </c:pt>
                <c:pt idx="1">
                  <c:v>13.309542936974401</c:v>
                </c:pt>
                <c:pt idx="2">
                  <c:v>8.9079145704443903</c:v>
                </c:pt>
                <c:pt idx="3">
                  <c:v>30.500865641798299</c:v>
                </c:pt>
                <c:pt idx="4">
                  <c:v>31.880754185470501</c:v>
                </c:pt>
                <c:pt idx="5">
                  <c:v>5.9068755795543302</c:v>
                </c:pt>
                <c:pt idx="6">
                  <c:v>0.79663856070213002</c:v>
                </c:pt>
                <c:pt idx="7" formatCode="General">
                  <c:v>0</c:v>
                </c:pt>
                <c:pt idx="8">
                  <c:v>12.256589828904099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19-4A4F-A189-14E736B4A148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239.274287301942</c:v>
                </c:pt>
                <c:pt idx="1">
                  <c:v>72.257895967535106</c:v>
                </c:pt>
                <c:pt idx="2">
                  <c:v>15.895085608540699</c:v>
                </c:pt>
                <c:pt idx="3">
                  <c:v>24.791283835252198</c:v>
                </c:pt>
                <c:pt idx="4">
                  <c:v>61.988901946624296</c:v>
                </c:pt>
                <c:pt idx="5">
                  <c:v>17.8776634289719</c:v>
                </c:pt>
                <c:pt idx="6">
                  <c:v>21.946318599823197</c:v>
                </c:pt>
                <c:pt idx="7" formatCode="General">
                  <c:v>0</c:v>
                </c:pt>
                <c:pt idx="8">
                  <c:v>11.8495529481758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19-4A4F-A189-14E736B4A148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120.912180209821</c:v>
                </c:pt>
                <c:pt idx="1">
                  <c:v>51.914593523967</c:v>
                </c:pt>
                <c:pt idx="2">
                  <c:v>4.3310265292776098</c:v>
                </c:pt>
                <c:pt idx="3">
                  <c:v>1.43789629745065</c:v>
                </c:pt>
                <c:pt idx="4">
                  <c:v>14.698064646852199</c:v>
                </c:pt>
                <c:pt idx="5">
                  <c:v>10.7948953930016</c:v>
                </c:pt>
                <c:pt idx="6">
                  <c:v>28.4673299487531</c:v>
                </c:pt>
                <c:pt idx="7" formatCode="General">
                  <c:v>0</c:v>
                </c:pt>
                <c:pt idx="8">
                  <c:v>17.463444372396701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19-4A4F-A189-14E736B4A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83936"/>
        <c:axId val="565484328"/>
      </c:barChart>
      <c:catAx>
        <c:axId val="565483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4328"/>
        <c:crosses val="autoZero"/>
        <c:auto val="1"/>
        <c:lblAlgn val="ctr"/>
        <c:lblOffset val="100"/>
        <c:noMultiLvlLbl val="0"/>
      </c:catAx>
      <c:valAx>
        <c:axId val="5654843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83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D27-4367-BC38-CF670EA6B9B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27-4367-BC38-CF670EA6B9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5.1211909349598329E-3</c:v>
                </c:pt>
                <c:pt idx="1">
                  <c:v>2.6735726833268462E-2</c:v>
                </c:pt>
                <c:pt idx="2">
                  <c:v>9.8131385715617234E-2</c:v>
                </c:pt>
                <c:pt idx="3">
                  <c:v>4.6199513013524256E-2</c:v>
                </c:pt>
                <c:pt idx="4">
                  <c:v>1.8532016616459836E-2</c:v>
                </c:pt>
                <c:pt idx="5">
                  <c:v>5.5626052488596254E-4</c:v>
                </c:pt>
                <c:pt idx="6">
                  <c:v>0</c:v>
                </c:pt>
                <c:pt idx="7" formatCode="General">
                  <c:v>0</c:v>
                </c:pt>
                <c:pt idx="8">
                  <c:v>1.9204248722919415E-2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27-4367-BC38-CF670EA6B9B5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27-4367-BC38-CF670EA6B9B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D27-4367-BC38-CF670EA6B9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2.6923941519319945E-2</c:v>
                </c:pt>
                <c:pt idx="1">
                  <c:v>2.3246125319186452E-3</c:v>
                </c:pt>
                <c:pt idx="2">
                  <c:v>1.917662217465347E-2</c:v>
                </c:pt>
                <c:pt idx="3">
                  <c:v>0.16909011264712276</c:v>
                </c:pt>
                <c:pt idx="4">
                  <c:v>5.8910971118314157E-2</c:v>
                </c:pt>
                <c:pt idx="5">
                  <c:v>0.11174176850307103</c:v>
                </c:pt>
                <c:pt idx="6">
                  <c:v>0</c:v>
                </c:pt>
                <c:pt idx="7" formatCode="General">
                  <c:v>0</c:v>
                </c:pt>
                <c:pt idx="8">
                  <c:v>1.7990874208546455E-2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D27-4367-BC38-CF670EA6B9B5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D27-4367-BC38-CF670EA6B9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0.22904079275742861</c:v>
                </c:pt>
                <c:pt idx="1">
                  <c:v>9.3996014418490065E-2</c:v>
                </c:pt>
                <c:pt idx="2">
                  <c:v>0.26988870905026097</c:v>
                </c:pt>
                <c:pt idx="3">
                  <c:v>0.42189893148663365</c:v>
                </c:pt>
                <c:pt idx="4">
                  <c:v>0.27090753235940807</c:v>
                </c:pt>
                <c:pt idx="5">
                  <c:v>0.15163767670026815</c:v>
                </c:pt>
                <c:pt idx="6">
                  <c:v>1.5556221331119871E-2</c:v>
                </c:pt>
                <c:pt idx="7" formatCode="General">
                  <c:v>0</c:v>
                </c:pt>
                <c:pt idx="8">
                  <c:v>0.28387831760426896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D27-4367-BC38-CF670EA6B9B5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D27-4367-BC38-CF670EA6B9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0.49086557816492166</c:v>
                </c:pt>
                <c:pt idx="1">
                  <c:v>0.51030709795044016</c:v>
                </c:pt>
                <c:pt idx="2">
                  <c:v>0.48158343922223085</c:v>
                </c:pt>
                <c:pt idx="3">
                  <c:v>0.34292194467888154</c:v>
                </c:pt>
                <c:pt idx="4">
                  <c:v>0.52675229583128069</c:v>
                </c:pt>
                <c:pt idx="5">
                  <c:v>0.45894437942489824</c:v>
                </c:pt>
                <c:pt idx="6">
                  <c:v>0.42855293025386887</c:v>
                </c:pt>
                <c:pt idx="7" formatCode="General">
                  <c:v>0</c:v>
                </c:pt>
                <c:pt idx="8">
                  <c:v>0.27445082214941208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D27-4367-BC38-CF670EA6B9B5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D27-4367-BC38-CF670EA6B9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0.24804849662336984</c:v>
                </c:pt>
                <c:pt idx="1">
                  <c:v>0.36663654826588266</c:v>
                </c:pt>
                <c:pt idx="2">
                  <c:v>0.13121984383723759</c:v>
                </c:pt>
                <c:pt idx="3">
                  <c:v>1.9889498173837689E-2</c:v>
                </c:pt>
                <c:pt idx="4">
                  <c:v>0.12489718407453729</c:v>
                </c:pt>
                <c:pt idx="5">
                  <c:v>0.27711991484687654</c:v>
                </c:pt>
                <c:pt idx="6">
                  <c:v>0.55589084841501135</c:v>
                </c:pt>
                <c:pt idx="7" formatCode="General">
                  <c:v>0</c:v>
                </c:pt>
                <c:pt idx="8">
                  <c:v>0.40447573731485309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D27-4367-BC38-CF670EA6B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67080"/>
        <c:axId val="565466688"/>
      </c:barChart>
      <c:catAx>
        <c:axId val="5654670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6688"/>
        <c:crosses val="autoZero"/>
        <c:auto val="1"/>
        <c:lblAlgn val="ctr"/>
        <c:lblOffset val="100"/>
        <c:noMultiLvlLbl val="0"/>
      </c:catAx>
      <c:valAx>
        <c:axId val="56546668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65467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29-44E0-AA30-623204F8C34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483.87428140000003</c:v>
                </c:pt>
                <c:pt idx="1">
                  <c:v>144.0901977</c:v>
                </c:pt>
                <c:pt idx="2">
                  <c:v>31.436677159999999</c:v>
                </c:pt>
                <c:pt idx="3">
                  <c:v>74.966382999999993</c:v>
                </c:pt>
                <c:pt idx="4">
                  <c:v>154.9033565</c:v>
                </c:pt>
                <c:pt idx="5">
                  <c:v>29.719762859999999</c:v>
                </c:pt>
                <c:pt idx="6">
                  <c:v>14.859388490000001</c:v>
                </c:pt>
                <c:pt idx="7" formatCode="General">
                  <c:v>0</c:v>
                </c:pt>
                <c:pt idx="8">
                  <c:v>42.735657240000002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29-44E0-AA30-623204F8C346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29-44E0-AA30-623204F8C34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487.45378903471504</c:v>
                </c:pt>
                <c:pt idx="1">
                  <c:v>141.59688845500202</c:v>
                </c:pt>
                <c:pt idx="2">
                  <c:v>33.0058801728606</c:v>
                </c:pt>
                <c:pt idx="3">
                  <c:v>72.294246741228292</c:v>
                </c:pt>
                <c:pt idx="4">
                  <c:v>117.68131685381499</c:v>
                </c:pt>
                <c:pt idx="5">
                  <c:v>38.953874489225498</c:v>
                </c:pt>
                <c:pt idx="6">
                  <c:v>51.210288615454196</c:v>
                </c:pt>
                <c:pt idx="7" formatCode="General">
                  <c:v>0</c:v>
                </c:pt>
                <c:pt idx="8">
                  <c:v>43.175504312529299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29-44E0-AA30-623204F8C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1910176"/>
        <c:axId val="341911352"/>
      </c:barChart>
      <c:catAx>
        <c:axId val="3419101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341911352"/>
        <c:crosses val="autoZero"/>
        <c:auto val="1"/>
        <c:lblAlgn val="ctr"/>
        <c:lblOffset val="100"/>
        <c:noMultiLvlLbl val="0"/>
      </c:catAx>
      <c:valAx>
        <c:axId val="34191135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1910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99-4395-92D0-66E8448318E5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99-4395-92D0-66E8448318E5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99-4395-92D0-66E8448318E5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99-4395-92D0-66E8448318E5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99-4395-92D0-66E8448318E5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99-4395-92D0-66E8448318E5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99-4395-92D0-66E8448318E5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F99-4395-92D0-66E8448318E5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F99-4395-92D0-66E8448318E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F99-4395-92D0-66E8448318E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2F99-4395-92D0-66E8448318E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2F99-4395-92D0-66E8448318E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2F99-4395-92D0-66E8448318E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F99-4395-92D0-66E8448318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487.45378903471504</c:v>
                </c:pt>
                <c:pt idx="1">
                  <c:v>141.59688845500202</c:v>
                </c:pt>
                <c:pt idx="2">
                  <c:v>33.0058801728606</c:v>
                </c:pt>
                <c:pt idx="3">
                  <c:v>72.294246741228292</c:v>
                </c:pt>
                <c:pt idx="4">
                  <c:v>117.68131685381499</c:v>
                </c:pt>
                <c:pt idx="5">
                  <c:v>38.953874489225498</c:v>
                </c:pt>
                <c:pt idx="6">
                  <c:v>51.210288615454196</c:v>
                </c:pt>
                <c:pt idx="7" formatCode="General">
                  <c:v>0</c:v>
                </c:pt>
                <c:pt idx="8">
                  <c:v>43.175504312529299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F99-4395-92D0-66E844831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15-47E0-85BD-811CCCE860F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15-47E0-85BD-811CCCE860F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15-47E0-85BD-811CCCE860F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15-47E0-85BD-811CCCE860F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15-47E0-85BD-811CCCE860F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15-47E0-85BD-811CCCE860F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362.75175621214601</c:v>
                </c:pt>
                <c:pt idx="3" formatCode="#,##0">
                  <c:v>124.65750098176601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497.96253148092006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B15-47E0-85BD-811CCCE86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2126448"/>
        <c:axId val="432126056"/>
      </c:barChart>
      <c:catAx>
        <c:axId val="432126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26056"/>
        <c:crosses val="autoZero"/>
        <c:auto val="1"/>
        <c:lblAlgn val="ctr"/>
        <c:lblOffset val="100"/>
        <c:noMultiLvlLbl val="0"/>
      </c:catAx>
      <c:valAx>
        <c:axId val="43212605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264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8D-4F1F-B403-29A63CCE5CA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8D-4F1F-B403-29A63CCE5C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8D-4F1F-B403-29A63CCE5CA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8D-4F1F-B403-29A63CCE5CA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8D-4F1F-B403-29A63CCE5CA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8D-4F1F-B403-29A63CCE5CA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246.92107835555512</c:v>
                </c:pt>
                <c:pt idx="3" formatCode="#,##0">
                  <c:v>228.18506494923304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278.08261097946058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8D-4F1F-B403-29A63CCE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2130368"/>
        <c:axId val="432129976"/>
      </c:barChart>
      <c:catAx>
        <c:axId val="432130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29976"/>
        <c:crosses val="autoZero"/>
        <c:auto val="1"/>
        <c:lblAlgn val="ctr"/>
        <c:lblOffset val="100"/>
        <c:noMultiLvlLbl val="0"/>
      </c:catAx>
      <c:valAx>
        <c:axId val="4321299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303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581-464E-8C55-BE403FBE6AF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81-464E-8C55-BE403FBE6AF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81-464E-8C55-BE403FBE6AF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81-464E-8C55-BE403FBE6AF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81-464E-8C55-BE403FBE6AF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81-464E-8C55-BE403FBE6AF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133.11502558150013</c:v>
                </c:pt>
                <c:pt idx="3" formatCode="#,##0">
                  <c:v>144.95058253693722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207.0874704653248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581-464E-8C55-BE403FBE6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2126840"/>
        <c:axId val="432130760"/>
      </c:barChart>
      <c:catAx>
        <c:axId val="4321268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0760"/>
        <c:crosses val="autoZero"/>
        <c:auto val="1"/>
        <c:lblAlgn val="ctr"/>
        <c:lblOffset val="100"/>
        <c:noMultiLvlLbl val="0"/>
      </c:catAx>
      <c:valAx>
        <c:axId val="43213076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268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04-45D8-AB0B-8DFF1970947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004-45D8-AB0B-8DFF1970947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04-45D8-AB0B-8DFF1970947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04-45D8-AB0B-8DFF1970947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124.65750098176601</c:v>
                </c:pt>
                <c:pt idx="3" formatCode="#,##0">
                  <c:v>185.01303666111602</c:v>
                </c:pt>
                <c:pt idx="4" formatCode="#,##0">
                  <c:v>526.47575613274694</c:v>
                </c:pt>
                <c:pt idx="5">
                  <c:v>0</c:v>
                </c:pt>
                <c:pt idx="6">
                  <c:v>0</c:v>
                </c:pt>
                <c:pt idx="7" formatCode="#,##0">
                  <c:v>85.350579508072599</c:v>
                </c:pt>
                <c:pt idx="8" formatCode="#,##0">
                  <c:v>63.8749153911278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04-45D8-AB0B-8DFF19709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2129192"/>
        <c:axId val="432127232"/>
      </c:barChart>
      <c:catAx>
        <c:axId val="4321291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27232"/>
        <c:crosses val="autoZero"/>
        <c:auto val="1"/>
        <c:lblAlgn val="ctr"/>
        <c:lblOffset val="100"/>
        <c:noMultiLvlLbl val="0"/>
      </c:catAx>
      <c:valAx>
        <c:axId val="43212723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291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2F-41BF-B787-26E3D81086D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2F-41BF-B787-26E3D81086D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2F-41BF-B787-26E3D81086D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2F-41BF-B787-26E3D81086D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228.18506494923304</c:v>
                </c:pt>
                <c:pt idx="3" formatCode="#,##0">
                  <c:v>229.37396065102408</c:v>
                </c:pt>
                <c:pt idx="4" formatCode="#,##0">
                  <c:v>258.19025851245499</c:v>
                </c:pt>
                <c:pt idx="5">
                  <c:v>0</c:v>
                </c:pt>
                <c:pt idx="6">
                  <c:v>0</c:v>
                </c:pt>
                <c:pt idx="7" formatCode="#,##0">
                  <c:v>289.42210752143984</c:v>
                </c:pt>
                <c:pt idx="8" formatCode="#,##0">
                  <c:v>535.86338415375667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2F-41BF-B787-26E3D8108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2128016"/>
        <c:axId val="439079440"/>
      </c:barChart>
      <c:catAx>
        <c:axId val="4321280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9440"/>
        <c:crosses val="autoZero"/>
        <c:auto val="1"/>
        <c:lblAlgn val="ctr"/>
        <c:lblOffset val="100"/>
        <c:noMultiLvlLbl val="0"/>
      </c:catAx>
      <c:valAx>
        <c:axId val="4390794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2801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7A-45EF-94DF-BBC908A906A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7A-45EF-94DF-BBC908A906A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7A-45EF-94DF-BBC908A906A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7A-45EF-94DF-BBC908A906A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144.95058253693722</c:v>
                </c:pt>
                <c:pt idx="3" formatCode="#,##0">
                  <c:v>105.79427988398675</c:v>
                </c:pt>
                <c:pt idx="4" formatCode="#,##0">
                  <c:v>186.98528062677474</c:v>
                </c:pt>
                <c:pt idx="5">
                  <c:v>0</c:v>
                </c:pt>
                <c:pt idx="6">
                  <c:v>0</c:v>
                </c:pt>
                <c:pt idx="7" formatCode="#,##0">
                  <c:v>206.36020190539799</c:v>
                </c:pt>
                <c:pt idx="8" formatCode="#,##0">
                  <c:v>421.06074746953067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7A-45EF-94DF-BBC908A90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68856"/>
        <c:axId val="439072384"/>
      </c:barChart>
      <c:catAx>
        <c:axId val="439068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2384"/>
        <c:crosses val="autoZero"/>
        <c:auto val="1"/>
        <c:lblAlgn val="ctr"/>
        <c:lblOffset val="100"/>
        <c:noMultiLvlLbl val="0"/>
      </c:catAx>
      <c:valAx>
        <c:axId val="43907238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6885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421.95091345670721</c:v>
                </c:pt>
                <c:pt idx="1">
                  <c:v>91.706638389049814</c:v>
                </c:pt>
                <c:pt idx="2">
                  <c:v>29.539635470290321</c:v>
                </c:pt>
                <c:pt idx="3">
                  <c:v>65.200628940754825</c:v>
                </c:pt>
                <c:pt idx="4">
                  <c:v>117.68131685381499</c:v>
                </c:pt>
                <c:pt idx="5">
                  <c:v>38.953874489225498</c:v>
                </c:pt>
                <c:pt idx="6">
                  <c:v>51.210288615454196</c:v>
                </c:pt>
                <c:pt idx="7" formatCode="General">
                  <c:v>0</c:v>
                </c:pt>
                <c:pt idx="8">
                  <c:v>43.175504312529299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01-408C-976F-8ADB3D286C1F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27.807947634975804</c:v>
                </c:pt>
                <c:pt idx="1">
                  <c:v>8.5362735960468967</c:v>
                </c:pt>
                <c:pt idx="2">
                  <c:v>1.4788583636441504</c:v>
                </c:pt>
                <c:pt idx="3">
                  <c:v>3.0831682143765899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01-408C-976F-8ADB3D286C1F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37.694927943031999</c:v>
                </c:pt>
                <c:pt idx="1">
                  <c:v>41.353976469905305</c:v>
                </c:pt>
                <c:pt idx="2">
                  <c:v>1.9873863389261299</c:v>
                </c:pt>
                <c:pt idx="3">
                  <c:v>4.0104495860968701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01-408C-976F-8ADB3D286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2776"/>
        <c:axId val="439067680"/>
      </c:barChart>
      <c:catAx>
        <c:axId val="4390727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7680"/>
        <c:crosses val="autoZero"/>
        <c:auto val="1"/>
        <c:lblAlgn val="ctr"/>
        <c:lblOffset val="100"/>
        <c:noMultiLvlLbl val="0"/>
      </c:catAx>
      <c:valAx>
        <c:axId val="43906768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2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29" customWidth="1"/>
    <col min="2" max="2" width="57.7109375" style="29" customWidth="1"/>
    <col min="3" max="16384" width="11.42578125" style="30"/>
  </cols>
  <sheetData>
    <row r="1" spans="1:2" ht="18.75" x14ac:dyDescent="0.2">
      <c r="A1" s="28" t="s">
        <v>63</v>
      </c>
    </row>
    <row r="2" spans="1:2" ht="18.75" x14ac:dyDescent="0.2">
      <c r="A2" s="28" t="s">
        <v>64</v>
      </c>
    </row>
    <row r="4" spans="1:2" ht="12.75" x14ac:dyDescent="0.2">
      <c r="A4" s="55" t="s">
        <v>141</v>
      </c>
      <c r="B4" s="56"/>
    </row>
    <row r="5" spans="1:2" ht="12.75" x14ac:dyDescent="0.2">
      <c r="A5" s="57"/>
      <c r="B5" s="58"/>
    </row>
    <row r="6" spans="1:2" x14ac:dyDescent="0.2">
      <c r="A6" s="31" t="s">
        <v>65</v>
      </c>
      <c r="B6" s="32" t="s">
        <v>66</v>
      </c>
    </row>
    <row r="7" spans="1:2" x14ac:dyDescent="0.2">
      <c r="A7" s="33"/>
      <c r="B7" s="34"/>
    </row>
    <row r="8" spans="1:2" x14ac:dyDescent="0.2">
      <c r="A8" s="31" t="s">
        <v>67</v>
      </c>
      <c r="B8" s="32" t="s">
        <v>68</v>
      </c>
    </row>
    <row r="9" spans="1:2" x14ac:dyDescent="0.2">
      <c r="A9" s="35" t="s">
        <v>69</v>
      </c>
      <c r="B9" s="36">
        <v>11</v>
      </c>
    </row>
    <row r="10" spans="1:2" x14ac:dyDescent="0.2">
      <c r="A10" s="33"/>
      <c r="B10" s="34"/>
    </row>
    <row r="11" spans="1:2" x14ac:dyDescent="0.2">
      <c r="A11" s="31" t="s">
        <v>70</v>
      </c>
      <c r="B11" s="37"/>
    </row>
    <row r="12" spans="1:2" x14ac:dyDescent="0.2">
      <c r="A12" s="35" t="s">
        <v>71</v>
      </c>
      <c r="B12" s="38">
        <v>23</v>
      </c>
    </row>
    <row r="13" spans="1:2" x14ac:dyDescent="0.2">
      <c r="A13" s="35" t="s">
        <v>72</v>
      </c>
      <c r="B13" s="39" t="s">
        <v>73</v>
      </c>
    </row>
    <row r="14" spans="1:2" x14ac:dyDescent="0.2">
      <c r="A14" s="33"/>
      <c r="B14" s="40"/>
    </row>
    <row r="15" spans="1:2" x14ac:dyDescent="0.2">
      <c r="A15" s="31" t="s">
        <v>27</v>
      </c>
      <c r="B15" s="37" t="s">
        <v>74</v>
      </c>
    </row>
    <row r="16" spans="1:2" x14ac:dyDescent="0.2">
      <c r="A16" s="33"/>
      <c r="B16" s="40"/>
    </row>
    <row r="17" spans="1:2" ht="30" x14ac:dyDescent="0.2">
      <c r="A17" s="41" t="s">
        <v>75</v>
      </c>
      <c r="B17" s="39" t="s">
        <v>76</v>
      </c>
    </row>
    <row r="18" spans="1:2" ht="30" x14ac:dyDescent="0.2">
      <c r="A18" s="33"/>
      <c r="B18" s="34" t="s">
        <v>77</v>
      </c>
    </row>
    <row r="20" spans="1:2" ht="17.100000000000001" customHeight="1" x14ac:dyDescent="0.2">
      <c r="A20" s="42" t="s">
        <v>78</v>
      </c>
    </row>
    <row r="21" spans="1:2" ht="15" customHeight="1" x14ac:dyDescent="0.2">
      <c r="A21" s="43" t="s">
        <v>79</v>
      </c>
    </row>
    <row r="22" spans="1:2" ht="15" customHeight="1" x14ac:dyDescent="0.2">
      <c r="A22" s="43" t="s">
        <v>80</v>
      </c>
    </row>
    <row r="23" spans="1:2" ht="15" customHeight="1" x14ac:dyDescent="0.2">
      <c r="A23" s="43" t="s">
        <v>81</v>
      </c>
    </row>
    <row r="24" spans="1:2" ht="15" customHeight="1" x14ac:dyDescent="0.2">
      <c r="A24" s="43" t="s">
        <v>82</v>
      </c>
    </row>
    <row r="25" spans="1:2" ht="15" customHeight="1" x14ac:dyDescent="0.2">
      <c r="A25" s="43" t="s">
        <v>83</v>
      </c>
    </row>
    <row r="26" spans="1:2" ht="15" customHeight="1" x14ac:dyDescent="0.2">
      <c r="A26" s="43" t="s">
        <v>84</v>
      </c>
    </row>
    <row r="27" spans="1:2" ht="15" customHeight="1" x14ac:dyDescent="0.2">
      <c r="A27" s="43" t="s">
        <v>85</v>
      </c>
    </row>
    <row r="28" spans="1:2" ht="15" customHeight="1" x14ac:dyDescent="0.2">
      <c r="A28" s="43" t="s">
        <v>86</v>
      </c>
    </row>
    <row r="29" spans="1:2" ht="15" customHeight="1" x14ac:dyDescent="0.2">
      <c r="A29" s="43" t="s">
        <v>87</v>
      </c>
    </row>
    <row r="30" spans="1:2" x14ac:dyDescent="0.2">
      <c r="A30" s="43"/>
    </row>
    <row r="31" spans="1:2" x14ac:dyDescent="0.2">
      <c r="A31" s="43"/>
    </row>
    <row r="32" spans="1:2" x14ac:dyDescent="0.2">
      <c r="A32" s="43"/>
    </row>
    <row r="33" spans="1:1" x14ac:dyDescent="0.2">
      <c r="A33" s="44" t="s">
        <v>64</v>
      </c>
    </row>
    <row r="34" spans="1:1" x14ac:dyDescent="0.2">
      <c r="A34" s="44" t="s">
        <v>88</v>
      </c>
    </row>
    <row r="35" spans="1:1" x14ac:dyDescent="0.2">
      <c r="A35" s="44" t="s">
        <v>89</v>
      </c>
    </row>
    <row r="36" spans="1:1" x14ac:dyDescent="0.2">
      <c r="A36" s="44"/>
    </row>
    <row r="37" spans="1:1" x14ac:dyDescent="0.2">
      <c r="A37" s="44" t="s">
        <v>90</v>
      </c>
    </row>
    <row r="38" spans="1:1" x14ac:dyDescent="0.2">
      <c r="A38" s="44" t="s">
        <v>63</v>
      </c>
    </row>
    <row r="39" spans="1:1" x14ac:dyDescent="0.2">
      <c r="A39" s="44" t="s">
        <v>91</v>
      </c>
    </row>
    <row r="40" spans="1:1" x14ac:dyDescent="0.2">
      <c r="A40" s="45" t="s">
        <v>92</v>
      </c>
    </row>
    <row r="41" spans="1:1" x14ac:dyDescent="0.2">
      <c r="A41" s="44"/>
    </row>
    <row r="42" spans="1:1" x14ac:dyDescent="0.2">
      <c r="A42" s="44" t="s">
        <v>93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483.87428140000003</v>
      </c>
      <c r="D2" s="15">
        <v>487.45378903471504</v>
      </c>
      <c r="E2" s="15">
        <f t="shared" ref="E2:E11" si="0">D2-C2</f>
        <v>3.5795076347150143</v>
      </c>
      <c r="F2" s="25">
        <f t="shared" ref="F2:F11" si="1">D2/C2-1</f>
        <v>7.3975984513132698E-3</v>
      </c>
    </row>
    <row r="3" spans="1:6" ht="15" customHeight="1" x14ac:dyDescent="0.25">
      <c r="A3" s="8">
        <v>12</v>
      </c>
      <c r="B3" s="8" t="s">
        <v>2</v>
      </c>
      <c r="C3" s="17">
        <v>144.0901977</v>
      </c>
      <c r="D3" s="17">
        <v>141.59688845500202</v>
      </c>
      <c r="E3" s="17">
        <f t="shared" si="0"/>
        <v>-2.4933092449979881</v>
      </c>
      <c r="F3" s="26">
        <f t="shared" si="1"/>
        <v>-1.7303808897459749E-2</v>
      </c>
    </row>
    <row r="4" spans="1:6" ht="15" customHeight="1" x14ac:dyDescent="0.25">
      <c r="A4" s="8">
        <v>13</v>
      </c>
      <c r="B4" s="8" t="s">
        <v>3</v>
      </c>
      <c r="C4" s="17">
        <v>31.436677159999999</v>
      </c>
      <c r="D4" s="17">
        <v>33.0058801728606</v>
      </c>
      <c r="E4" s="17">
        <f t="shared" si="0"/>
        <v>1.5692030128606014</v>
      </c>
      <c r="F4" s="26">
        <f t="shared" si="1"/>
        <v>4.991631287473508E-2</v>
      </c>
    </row>
    <row r="5" spans="1:6" ht="15" customHeight="1" x14ac:dyDescent="0.25">
      <c r="A5" s="8">
        <v>14</v>
      </c>
      <c r="B5" s="8" t="s">
        <v>4</v>
      </c>
      <c r="C5" s="17">
        <v>74.966382999999993</v>
      </c>
      <c r="D5" s="17">
        <v>72.294246741228292</v>
      </c>
      <c r="E5" s="17">
        <f t="shared" si="0"/>
        <v>-2.672136258771701</v>
      </c>
      <c r="F5" s="26">
        <f t="shared" si="1"/>
        <v>-3.5644460247891363E-2</v>
      </c>
    </row>
    <row r="6" spans="1:6" ht="15" customHeight="1" x14ac:dyDescent="0.25">
      <c r="A6" s="8">
        <v>15</v>
      </c>
      <c r="B6" s="8" t="s">
        <v>5</v>
      </c>
      <c r="C6" s="17">
        <v>154.9033565</v>
      </c>
      <c r="D6" s="17">
        <v>117.68131685381499</v>
      </c>
      <c r="E6" s="17">
        <f t="shared" si="0"/>
        <v>-37.22203964618501</v>
      </c>
      <c r="F6" s="26">
        <f t="shared" si="1"/>
        <v>-0.24029201488726304</v>
      </c>
    </row>
    <row r="7" spans="1:6" ht="15" customHeight="1" x14ac:dyDescent="0.25">
      <c r="A7" s="8">
        <v>16</v>
      </c>
      <c r="B7" s="8" t="s">
        <v>6</v>
      </c>
      <c r="C7" s="17">
        <v>29.719762859999999</v>
      </c>
      <c r="D7" s="17">
        <v>38.953874489225498</v>
      </c>
      <c r="E7" s="17">
        <f t="shared" si="0"/>
        <v>9.2341116292254988</v>
      </c>
      <c r="F7" s="26">
        <f t="shared" si="1"/>
        <v>0.31070610060801473</v>
      </c>
    </row>
    <row r="8" spans="1:6" ht="15" customHeight="1" x14ac:dyDescent="0.25">
      <c r="A8" s="8">
        <v>17</v>
      </c>
      <c r="B8" s="8" t="s">
        <v>7</v>
      </c>
      <c r="C8" s="17">
        <v>14.859388490000001</v>
      </c>
      <c r="D8" s="17">
        <v>51.210288615454196</v>
      </c>
      <c r="E8" s="17">
        <f t="shared" si="0"/>
        <v>36.350900125454196</v>
      </c>
      <c r="F8" s="26">
        <f t="shared" si="1"/>
        <v>2.4463254426598677</v>
      </c>
    </row>
    <row r="9" spans="1:6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</row>
    <row r="10" spans="1:6" ht="15" customHeight="1" x14ac:dyDescent="0.25">
      <c r="A10" s="8">
        <v>19</v>
      </c>
      <c r="B10" s="8" t="s">
        <v>8</v>
      </c>
      <c r="C10" s="17">
        <v>42.735657240000002</v>
      </c>
      <c r="D10" s="17">
        <v>43.175504312529299</v>
      </c>
      <c r="E10" s="17">
        <f t="shared" si="0"/>
        <v>0.43984707252929667</v>
      </c>
      <c r="F10" s="26">
        <f t="shared" si="1"/>
        <v>1.0292273500303262E-2</v>
      </c>
    </row>
    <row r="11" spans="1:6" ht="15" customHeight="1" x14ac:dyDescent="0.2">
      <c r="A11" s="61"/>
      <c r="B11" s="61"/>
      <c r="C11" s="11">
        <f t="shared" ref="C11:D11" si="2">SUM(C2:C10)</f>
        <v>976.58570435000001</v>
      </c>
      <c r="D11" s="11">
        <f t="shared" si="2"/>
        <v>985.37178867482999</v>
      </c>
      <c r="E11" s="24">
        <f t="shared" si="0"/>
        <v>8.7860843248299716</v>
      </c>
      <c r="F11" s="27">
        <f t="shared" si="1"/>
        <v>8.996736574879316E-3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4" customWidth="1"/>
    <col min="2" max="2" width="70.7109375" style="54" customWidth="1"/>
    <col min="3" max="16384" width="11.42578125" style="46"/>
  </cols>
  <sheetData>
    <row r="1" spans="1:2" x14ac:dyDescent="0.25">
      <c r="A1" s="59" t="s">
        <v>94</v>
      </c>
      <c r="B1" s="59" t="s">
        <v>95</v>
      </c>
    </row>
    <row r="2" spans="1:2" x14ac:dyDescent="0.25">
      <c r="A2" s="60"/>
      <c r="B2" s="60"/>
    </row>
    <row r="3" spans="1:2" x14ac:dyDescent="0.25">
      <c r="A3" s="47" t="s">
        <v>28</v>
      </c>
      <c r="B3" s="48" t="s">
        <v>96</v>
      </c>
    </row>
    <row r="4" spans="1:2" x14ac:dyDescent="0.25">
      <c r="A4" s="49" t="s">
        <v>34</v>
      </c>
      <c r="B4" s="50" t="s">
        <v>97</v>
      </c>
    </row>
    <row r="5" spans="1:2" ht="30" x14ac:dyDescent="0.25">
      <c r="A5" s="49" t="s">
        <v>0</v>
      </c>
      <c r="B5" s="50" t="s">
        <v>98</v>
      </c>
    </row>
    <row r="6" spans="1:2" ht="30" x14ac:dyDescent="0.25">
      <c r="A6" s="49" t="s">
        <v>35</v>
      </c>
      <c r="B6" s="50" t="s">
        <v>99</v>
      </c>
    </row>
    <row r="7" spans="1:2" ht="30" x14ac:dyDescent="0.25">
      <c r="A7" s="49" t="s">
        <v>36</v>
      </c>
      <c r="B7" s="50" t="s">
        <v>100</v>
      </c>
    </row>
    <row r="8" spans="1:2" x14ac:dyDescent="0.25">
      <c r="A8" s="49" t="s">
        <v>29</v>
      </c>
      <c r="B8" s="50" t="s">
        <v>101</v>
      </c>
    </row>
    <row r="9" spans="1:2" ht="30" x14ac:dyDescent="0.25">
      <c r="A9" s="49" t="s">
        <v>30</v>
      </c>
      <c r="B9" s="50" t="s">
        <v>102</v>
      </c>
    </row>
    <row r="10" spans="1:2" ht="45" x14ac:dyDescent="0.25">
      <c r="A10" s="49" t="s">
        <v>31</v>
      </c>
      <c r="B10" s="50" t="s">
        <v>103</v>
      </c>
    </row>
    <row r="11" spans="1:2" ht="17.25" x14ac:dyDescent="0.25">
      <c r="A11" s="49" t="s">
        <v>104</v>
      </c>
      <c r="B11" s="50" t="s">
        <v>105</v>
      </c>
    </row>
    <row r="12" spans="1:2" ht="45" x14ac:dyDescent="0.25">
      <c r="A12" s="49" t="s">
        <v>32</v>
      </c>
      <c r="B12" s="50" t="s">
        <v>106</v>
      </c>
    </row>
    <row r="13" spans="1:2" ht="17.25" x14ac:dyDescent="0.25">
      <c r="A13" s="49" t="s">
        <v>107</v>
      </c>
      <c r="B13" s="51" t="s">
        <v>108</v>
      </c>
    </row>
    <row r="14" spans="1:2" ht="17.25" x14ac:dyDescent="0.25">
      <c r="A14" s="49" t="s">
        <v>109</v>
      </c>
      <c r="B14" s="51" t="s">
        <v>110</v>
      </c>
    </row>
    <row r="15" spans="1:2" x14ac:dyDescent="0.25">
      <c r="A15" s="49" t="s">
        <v>37</v>
      </c>
      <c r="B15" s="51" t="s">
        <v>111</v>
      </c>
    </row>
    <row r="16" spans="1:2" x14ac:dyDescent="0.25">
      <c r="A16" s="49" t="s">
        <v>38</v>
      </c>
      <c r="B16" s="51" t="s">
        <v>112</v>
      </c>
    </row>
    <row r="17" spans="1:2" x14ac:dyDescent="0.25">
      <c r="A17" s="49" t="s">
        <v>39</v>
      </c>
      <c r="B17" s="51" t="s">
        <v>113</v>
      </c>
    </row>
    <row r="18" spans="1:2" ht="30" x14ac:dyDescent="0.25">
      <c r="A18" s="49" t="s">
        <v>40</v>
      </c>
      <c r="B18" s="51" t="s">
        <v>114</v>
      </c>
    </row>
    <row r="19" spans="1:2" x14ac:dyDescent="0.25">
      <c r="A19" s="49" t="s">
        <v>41</v>
      </c>
      <c r="B19" s="51" t="s">
        <v>115</v>
      </c>
    </row>
    <row r="20" spans="1:2" x14ac:dyDescent="0.25">
      <c r="A20" s="49" t="s">
        <v>42</v>
      </c>
      <c r="B20" s="51" t="s">
        <v>116</v>
      </c>
    </row>
    <row r="21" spans="1:2" ht="30" x14ac:dyDescent="0.25">
      <c r="A21" s="49" t="s">
        <v>43</v>
      </c>
      <c r="B21" s="51" t="s">
        <v>117</v>
      </c>
    </row>
    <row r="22" spans="1:2" x14ac:dyDescent="0.25">
      <c r="A22" s="49" t="s">
        <v>44</v>
      </c>
      <c r="B22" s="51" t="s">
        <v>118</v>
      </c>
    </row>
    <row r="23" spans="1:2" ht="17.25" x14ac:dyDescent="0.25">
      <c r="A23" s="49" t="s">
        <v>119</v>
      </c>
      <c r="B23" s="51" t="s">
        <v>120</v>
      </c>
    </row>
    <row r="24" spans="1:2" ht="45" x14ac:dyDescent="0.25">
      <c r="A24" s="49" t="s">
        <v>121</v>
      </c>
      <c r="B24" s="51" t="s">
        <v>122</v>
      </c>
    </row>
    <row r="25" spans="1:2" x14ac:dyDescent="0.25">
      <c r="A25" s="49" t="s">
        <v>45</v>
      </c>
      <c r="B25" s="51" t="s">
        <v>123</v>
      </c>
    </row>
    <row r="26" spans="1:2" x14ac:dyDescent="0.25">
      <c r="A26" s="49" t="s">
        <v>46</v>
      </c>
      <c r="B26" s="51" t="s">
        <v>124</v>
      </c>
    </row>
    <row r="27" spans="1:2" x14ac:dyDescent="0.25">
      <c r="A27" s="49" t="s">
        <v>47</v>
      </c>
      <c r="B27" s="51" t="s">
        <v>125</v>
      </c>
    </row>
    <row r="28" spans="1:2" x14ac:dyDescent="0.25">
      <c r="A28" s="49" t="s">
        <v>48</v>
      </c>
      <c r="B28" s="51" t="s">
        <v>126</v>
      </c>
    </row>
    <row r="29" spans="1:2" x14ac:dyDescent="0.25">
      <c r="A29" s="49" t="s">
        <v>49</v>
      </c>
      <c r="B29" s="51" t="s">
        <v>127</v>
      </c>
    </row>
    <row r="30" spans="1:2" x14ac:dyDescent="0.25">
      <c r="A30" s="49" t="s">
        <v>50</v>
      </c>
      <c r="B30" s="51" t="s">
        <v>128</v>
      </c>
    </row>
    <row r="31" spans="1:2" x14ac:dyDescent="0.25">
      <c r="A31" s="49" t="s">
        <v>51</v>
      </c>
      <c r="B31" s="51" t="s">
        <v>129</v>
      </c>
    </row>
    <row r="32" spans="1:2" x14ac:dyDescent="0.25">
      <c r="A32" s="49" t="s">
        <v>52</v>
      </c>
      <c r="B32" s="51" t="s">
        <v>130</v>
      </c>
    </row>
    <row r="33" spans="1:2" x14ac:dyDescent="0.25">
      <c r="A33" s="49" t="s">
        <v>53</v>
      </c>
      <c r="B33" s="51" t="s">
        <v>131</v>
      </c>
    </row>
    <row r="34" spans="1:2" x14ac:dyDescent="0.25">
      <c r="A34" s="49" t="s">
        <v>54</v>
      </c>
      <c r="B34" s="51" t="s">
        <v>132</v>
      </c>
    </row>
    <row r="35" spans="1:2" x14ac:dyDescent="0.25">
      <c r="A35" s="49" t="s">
        <v>55</v>
      </c>
      <c r="B35" s="51" t="s">
        <v>133</v>
      </c>
    </row>
    <row r="36" spans="1:2" x14ac:dyDescent="0.25">
      <c r="A36" s="49" t="s">
        <v>56</v>
      </c>
      <c r="B36" s="51" t="s">
        <v>134</v>
      </c>
    </row>
    <row r="37" spans="1:2" x14ac:dyDescent="0.25">
      <c r="A37" s="49" t="s">
        <v>57</v>
      </c>
      <c r="B37" s="51" t="s">
        <v>135</v>
      </c>
    </row>
    <row r="38" spans="1:2" ht="30" x14ac:dyDescent="0.25">
      <c r="A38" s="49" t="s">
        <v>58</v>
      </c>
      <c r="B38" s="51" t="s">
        <v>136</v>
      </c>
    </row>
    <row r="39" spans="1:2" x14ac:dyDescent="0.25">
      <c r="A39" s="49" t="s">
        <v>137</v>
      </c>
      <c r="B39" s="51" t="s">
        <v>138</v>
      </c>
    </row>
    <row r="40" spans="1:2" x14ac:dyDescent="0.25">
      <c r="A40" s="52" t="s">
        <v>139</v>
      </c>
      <c r="B40" s="53" t="s">
        <v>140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487.45378903471504</v>
      </c>
      <c r="D2" s="7">
        <f t="shared" ref="D2:D8" si="0">C2/$C$11</f>
        <v>0.49469022214474367</v>
      </c>
      <c r="E2" s="6">
        <v>29673</v>
      </c>
      <c r="F2" s="6">
        <v>4007</v>
      </c>
      <c r="G2" s="6">
        <f>(C2*10000)/E2</f>
        <v>164.27519598109899</v>
      </c>
      <c r="H2" s="6">
        <f>(C2*10000)/F2</f>
        <v>1216.5055878081232</v>
      </c>
      <c r="I2" s="6">
        <f>(C2*10000)/(E2+F2)</f>
        <v>144.73093498655433</v>
      </c>
    </row>
    <row r="3" spans="1:9" ht="15" customHeight="1" x14ac:dyDescent="0.25">
      <c r="A3" s="8">
        <v>12</v>
      </c>
      <c r="B3" s="8" t="s">
        <v>2</v>
      </c>
      <c r="C3" s="9">
        <v>141.59688845500202</v>
      </c>
      <c r="D3" s="10">
        <f t="shared" si="0"/>
        <v>0.14369894701920333</v>
      </c>
      <c r="E3" s="9">
        <v>450</v>
      </c>
      <c r="F3" s="9">
        <v>7347</v>
      </c>
      <c r="G3" s="9">
        <f t="shared" ref="G3:G10" si="1">(C3*10000)/E3</f>
        <v>3146.597521222267</v>
      </c>
      <c r="H3" s="9">
        <f t="shared" ref="H3:H10" si="2">(C3*10000)/F3</f>
        <v>192.72749211242959</v>
      </c>
      <c r="I3" s="9">
        <f t="shared" ref="I3:I10" si="3">(C3*10000)/(E3+F3)</f>
        <v>181.60432019366681</v>
      </c>
    </row>
    <row r="4" spans="1:9" ht="15" customHeight="1" x14ac:dyDescent="0.25">
      <c r="A4" s="8">
        <v>13</v>
      </c>
      <c r="B4" s="8" t="s">
        <v>3</v>
      </c>
      <c r="C4" s="9">
        <v>33.0058801728606</v>
      </c>
      <c r="D4" s="10">
        <f t="shared" si="0"/>
        <v>3.3495864761105366E-2</v>
      </c>
      <c r="E4" s="9">
        <v>1646</v>
      </c>
      <c r="F4" s="9">
        <v>1938</v>
      </c>
      <c r="G4" s="9">
        <f t="shared" si="1"/>
        <v>200.5217507464192</v>
      </c>
      <c r="H4" s="9">
        <f t="shared" si="2"/>
        <v>170.30897922012693</v>
      </c>
      <c r="I4" s="9">
        <f t="shared" si="3"/>
        <v>92.092299589454797</v>
      </c>
    </row>
    <row r="5" spans="1:9" ht="15" customHeight="1" x14ac:dyDescent="0.25">
      <c r="A5" s="8">
        <v>14</v>
      </c>
      <c r="B5" s="8" t="s">
        <v>4</v>
      </c>
      <c r="C5" s="9">
        <v>72.294246741228292</v>
      </c>
      <c r="D5" s="10">
        <f t="shared" si="0"/>
        <v>7.336748176893991E-2</v>
      </c>
      <c r="E5" s="9">
        <v>4782</v>
      </c>
      <c r="F5" s="9">
        <v>4624</v>
      </c>
      <c r="G5" s="9">
        <f t="shared" si="1"/>
        <v>151.17993881478105</v>
      </c>
      <c r="H5" s="9">
        <f t="shared" si="2"/>
        <v>156.34568931926535</v>
      </c>
      <c r="I5" s="9">
        <f t="shared" si="3"/>
        <v>76.85971373721911</v>
      </c>
    </row>
    <row r="6" spans="1:9" ht="15" customHeight="1" x14ac:dyDescent="0.25">
      <c r="A6" s="8">
        <v>15</v>
      </c>
      <c r="B6" s="8" t="s">
        <v>5</v>
      </c>
      <c r="C6" s="9">
        <v>117.68131685381499</v>
      </c>
      <c r="D6" s="10">
        <f t="shared" si="0"/>
        <v>0.11942833984731575</v>
      </c>
      <c r="E6" s="9">
        <v>732</v>
      </c>
      <c r="F6" s="9">
        <v>2992</v>
      </c>
      <c r="G6" s="9">
        <f t="shared" si="1"/>
        <v>1607.6682630302594</v>
      </c>
      <c r="H6" s="9">
        <f t="shared" si="2"/>
        <v>393.31990927077203</v>
      </c>
      <c r="I6" s="9">
        <f t="shared" si="3"/>
        <v>316.00783258274703</v>
      </c>
    </row>
    <row r="7" spans="1:9" ht="15" customHeight="1" x14ac:dyDescent="0.25">
      <c r="A7" s="8">
        <v>16</v>
      </c>
      <c r="B7" s="8" t="s">
        <v>6</v>
      </c>
      <c r="C7" s="9">
        <v>38.953874489225498</v>
      </c>
      <c r="D7" s="10">
        <f t="shared" si="0"/>
        <v>3.9532159269154973E-2</v>
      </c>
      <c r="E7" s="9">
        <v>26</v>
      </c>
      <c r="F7" s="9">
        <v>14</v>
      </c>
      <c r="G7" s="9">
        <f t="shared" si="1"/>
        <v>14982.259418932885</v>
      </c>
      <c r="H7" s="9">
        <f t="shared" si="2"/>
        <v>27824.196063732499</v>
      </c>
      <c r="I7" s="9">
        <f t="shared" si="3"/>
        <v>9738.4686223063745</v>
      </c>
    </row>
    <row r="8" spans="1:9" ht="15" customHeight="1" x14ac:dyDescent="0.25">
      <c r="A8" s="8">
        <v>17</v>
      </c>
      <c r="B8" s="8" t="s">
        <v>7</v>
      </c>
      <c r="C8" s="9">
        <v>51.210288615454196</v>
      </c>
      <c r="D8" s="10">
        <f t="shared" si="0"/>
        <v>5.1970524429488664E-2</v>
      </c>
      <c r="E8" s="9">
        <v>129</v>
      </c>
      <c r="F8" s="9">
        <v>200</v>
      </c>
      <c r="G8" s="9">
        <f t="shared" si="1"/>
        <v>3969.7898151514883</v>
      </c>
      <c r="H8" s="9">
        <f t="shared" si="2"/>
        <v>2560.5144307727101</v>
      </c>
      <c r="I8" s="9">
        <f t="shared" si="3"/>
        <v>1556.5437269135014</v>
      </c>
    </row>
    <row r="9" spans="1:9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19</v>
      </c>
      <c r="B10" s="8" t="s">
        <v>8</v>
      </c>
      <c r="C10" s="9">
        <v>43.175504312529299</v>
      </c>
      <c r="D10" s="10">
        <f>C10/$C$11</f>
        <v>4.3816460760048304E-2</v>
      </c>
      <c r="E10" s="9">
        <v>623</v>
      </c>
      <c r="F10" s="9">
        <v>714</v>
      </c>
      <c r="G10" s="9">
        <f t="shared" si="1"/>
        <v>693.02575140496469</v>
      </c>
      <c r="H10" s="9">
        <f t="shared" si="2"/>
        <v>604.69893995139068</v>
      </c>
      <c r="I10" s="9">
        <f t="shared" si="3"/>
        <v>322.92822971226104</v>
      </c>
    </row>
    <row r="11" spans="1:9" ht="15" customHeight="1" x14ac:dyDescent="0.2">
      <c r="A11" s="61"/>
      <c r="B11" s="61"/>
      <c r="C11" s="11">
        <f>SUM(C2:C10)</f>
        <v>985.37178867482999</v>
      </c>
      <c r="D11" s="12"/>
      <c r="E11" s="11">
        <f>SUM(E2:E10)</f>
        <v>38061</v>
      </c>
      <c r="F11" s="11">
        <f>SUM(F2:F10)</f>
        <v>21836</v>
      </c>
      <c r="G11" s="11">
        <f>(C11*10000)/E11</f>
        <v>258.89277440814215</v>
      </c>
      <c r="H11" s="11">
        <f>(C11*10000)/F11</f>
        <v>451.26020730666329</v>
      </c>
      <c r="I11" s="11">
        <f>(C11*10000)/(E11+F11)</f>
        <v>164.51104206802177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12</v>
      </c>
      <c r="B3" s="8" t="s">
        <v>19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13</v>
      </c>
      <c r="B4" s="8" t="s">
        <v>20</v>
      </c>
      <c r="C4" s="9">
        <v>362.75175621214601</v>
      </c>
      <c r="D4" s="10">
        <f>C4/$C$11</f>
        <v>0.36813694118439222</v>
      </c>
      <c r="E4" s="9">
        <v>14691</v>
      </c>
      <c r="F4" s="9">
        <v>12560</v>
      </c>
      <c r="G4" s="9">
        <f t="shared" ref="G4:G9" si="0">(C4*10000)/E4</f>
        <v>246.92107835555512</v>
      </c>
      <c r="H4" s="9">
        <f t="shared" ref="H4:H9" si="1">(C4*10000)/F4</f>
        <v>288.81509252559397</v>
      </c>
      <c r="I4" s="9">
        <f t="shared" ref="I4:I9" si="2">(C4*10000)/(E4+F4)</f>
        <v>133.11502558150013</v>
      </c>
    </row>
    <row r="5" spans="1:9" ht="15" customHeight="1" x14ac:dyDescent="0.25">
      <c r="A5" s="8">
        <v>21</v>
      </c>
      <c r="B5" s="8" t="s">
        <v>21</v>
      </c>
      <c r="C5" s="9">
        <v>124.65750098176601</v>
      </c>
      <c r="D5" s="10">
        <f>C5/$C$11</f>
        <v>0.12650808802777933</v>
      </c>
      <c r="E5" s="9">
        <v>5463</v>
      </c>
      <c r="F5" s="9">
        <v>3137</v>
      </c>
      <c r="G5" s="9">
        <f t="shared" si="0"/>
        <v>228.18506494923304</v>
      </c>
      <c r="H5" s="9">
        <f t="shared" si="1"/>
        <v>397.37807134767615</v>
      </c>
      <c r="I5" s="9">
        <f t="shared" si="2"/>
        <v>144.95058253693722</v>
      </c>
    </row>
    <row r="6" spans="1:9" ht="15" customHeight="1" x14ac:dyDescent="0.25">
      <c r="A6" s="8">
        <v>22</v>
      </c>
      <c r="B6" s="8" t="s">
        <v>22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</row>
    <row r="7" spans="1:9" ht="15" customHeight="1" x14ac:dyDescent="0.25">
      <c r="A7" s="8">
        <v>23</v>
      </c>
      <c r="B7" s="8" t="s">
        <v>23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31</v>
      </c>
      <c r="B8" s="8" t="s">
        <v>24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32</v>
      </c>
      <c r="B9" s="8" t="s">
        <v>25</v>
      </c>
      <c r="C9" s="9">
        <v>497.96253148092006</v>
      </c>
      <c r="D9" s="10">
        <f>C9/$C$11</f>
        <v>0.50535497078782854</v>
      </c>
      <c r="E9" s="9">
        <v>17907</v>
      </c>
      <c r="F9" s="9">
        <v>6139</v>
      </c>
      <c r="G9" s="9">
        <f t="shared" si="0"/>
        <v>278.08261097946058</v>
      </c>
      <c r="H9" s="9">
        <f t="shared" si="1"/>
        <v>811.14600338967261</v>
      </c>
      <c r="I9" s="9">
        <f t="shared" si="2"/>
        <v>207.0874704653248</v>
      </c>
    </row>
    <row r="10" spans="1:9" ht="15" customHeight="1" x14ac:dyDescent="0.25">
      <c r="A10" s="8">
        <v>33</v>
      </c>
      <c r="B10" s="8" t="s">
        <v>26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985.37178867483203</v>
      </c>
      <c r="D11" s="12"/>
      <c r="E11" s="11">
        <f>SUM(E2:E10)</f>
        <v>38061</v>
      </c>
      <c r="F11" s="11">
        <f>SUM(F2:F10)</f>
        <v>21836</v>
      </c>
      <c r="G11" s="11">
        <f>(C11*10000)/E11</f>
        <v>258.89277440814271</v>
      </c>
      <c r="H11" s="11">
        <f>(C11*10000)/F11</f>
        <v>451.2602073066642</v>
      </c>
      <c r="I11" s="11">
        <f>(C11*10000)/(E11+F11)</f>
        <v>164.51104206802211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10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3</v>
      </c>
      <c r="B4" s="8" t="s">
        <v>11</v>
      </c>
      <c r="C4" s="9">
        <v>124.65750098176601</v>
      </c>
      <c r="D4" s="10">
        <f>C4/$C$11</f>
        <v>0.12650808802777966</v>
      </c>
      <c r="E4" s="9">
        <v>5463</v>
      </c>
      <c r="F4" s="9">
        <v>3137</v>
      </c>
      <c r="G4" s="9">
        <f t="shared" ref="G4:G10" si="0">(C4*10000)/E4</f>
        <v>228.18506494923304</v>
      </c>
      <c r="H4" s="9">
        <f t="shared" ref="H4:H10" si="1">(C4*10000)/F4</f>
        <v>397.37807134767615</v>
      </c>
      <c r="I4" s="9">
        <f t="shared" ref="I4:I10" si="2">(C4*10000)/(E4+F4)</f>
        <v>144.95058253693722</v>
      </c>
    </row>
    <row r="5" spans="1:9" ht="15" customHeight="1" x14ac:dyDescent="0.25">
      <c r="A5" s="8">
        <v>4</v>
      </c>
      <c r="B5" s="8" t="s">
        <v>12</v>
      </c>
      <c r="C5" s="9">
        <v>185.01303666111602</v>
      </c>
      <c r="D5" s="10">
        <f>C5/$C$11</f>
        <v>0.18775962412109401</v>
      </c>
      <c r="E5" s="9">
        <v>8066</v>
      </c>
      <c r="F5" s="9">
        <v>9422</v>
      </c>
      <c r="G5" s="9">
        <f t="shared" si="0"/>
        <v>229.37396065102408</v>
      </c>
      <c r="H5" s="9">
        <f t="shared" si="1"/>
        <v>196.36280689993208</v>
      </c>
      <c r="I5" s="9">
        <f t="shared" si="2"/>
        <v>105.79427988398675</v>
      </c>
    </row>
    <row r="6" spans="1:9" ht="15" customHeight="1" x14ac:dyDescent="0.25">
      <c r="A6" s="8">
        <v>5</v>
      </c>
      <c r="B6" s="8" t="s">
        <v>13</v>
      </c>
      <c r="C6" s="9">
        <v>526.47575613274694</v>
      </c>
      <c r="D6" s="10">
        <f>C6/$C$11</f>
        <v>0.5342914848828525</v>
      </c>
      <c r="E6" s="9">
        <v>20391</v>
      </c>
      <c r="F6" s="9">
        <v>7765</v>
      </c>
      <c r="G6" s="9">
        <f t="shared" si="0"/>
        <v>258.19025851245499</v>
      </c>
      <c r="H6" s="9">
        <f t="shared" si="1"/>
        <v>678.01127641049186</v>
      </c>
      <c r="I6" s="9">
        <f t="shared" si="2"/>
        <v>186.98528062677474</v>
      </c>
    </row>
    <row r="7" spans="1:9" ht="15" customHeight="1" x14ac:dyDescent="0.25">
      <c r="A7" s="8">
        <v>6</v>
      </c>
      <c r="B7" s="8" t="s">
        <v>14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7</v>
      </c>
      <c r="B8" s="8" t="s">
        <v>15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8</v>
      </c>
      <c r="B9" s="8" t="s">
        <v>16</v>
      </c>
      <c r="C9" s="9">
        <v>85.350579508072599</v>
      </c>
      <c r="D9" s="10">
        <f>C9/$C$11</f>
        <v>8.6617640660136774E-2</v>
      </c>
      <c r="E9" s="9">
        <v>2949</v>
      </c>
      <c r="F9" s="9">
        <v>1187</v>
      </c>
      <c r="G9" s="9">
        <f t="shared" si="0"/>
        <v>289.42210752143984</v>
      </c>
      <c r="H9" s="9">
        <f t="shared" si="1"/>
        <v>719.04447774281891</v>
      </c>
      <c r="I9" s="9">
        <f t="shared" si="2"/>
        <v>206.36020190539799</v>
      </c>
    </row>
    <row r="10" spans="1:9" ht="15" customHeight="1" x14ac:dyDescent="0.25">
      <c r="A10" s="8">
        <v>9</v>
      </c>
      <c r="B10" s="8" t="s">
        <v>17</v>
      </c>
      <c r="C10" s="9">
        <v>63.8749153911278</v>
      </c>
      <c r="D10" s="10">
        <f>C10/$C$11</f>
        <v>6.4823162308137075E-2</v>
      </c>
      <c r="E10" s="9">
        <v>1192</v>
      </c>
      <c r="F10" s="9">
        <v>325</v>
      </c>
      <c r="G10" s="9">
        <f t="shared" si="0"/>
        <v>535.86338415375667</v>
      </c>
      <c r="H10" s="9">
        <f t="shared" si="1"/>
        <v>1965.3820120347016</v>
      </c>
      <c r="I10" s="9">
        <f t="shared" si="2"/>
        <v>421.06074746953067</v>
      </c>
    </row>
    <row r="11" spans="1:9" ht="15" customHeight="1" x14ac:dyDescent="0.2">
      <c r="A11" s="61"/>
      <c r="B11" s="61"/>
      <c r="C11" s="11">
        <f>SUM(C2:C10)</f>
        <v>985.3717886748293</v>
      </c>
      <c r="D11" s="12"/>
      <c r="E11" s="11">
        <f>SUM(E2:E10)</f>
        <v>38061</v>
      </c>
      <c r="F11" s="11">
        <f>SUM(F2:F10)</f>
        <v>21836</v>
      </c>
      <c r="G11" s="11">
        <f>(C11*10000)/E11</f>
        <v>258.89277440814203</v>
      </c>
      <c r="H11" s="11">
        <f>(C11*10000)/F11</f>
        <v>451.26020730666301</v>
      </c>
      <c r="I11" s="11">
        <f>(C11*10000)/(E11+F11)</f>
        <v>164.51104206802165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37.694927943031999</v>
      </c>
      <c r="D2" s="15">
        <v>65.502875578007803</v>
      </c>
      <c r="E2" s="15">
        <v>421.95091345670721</v>
      </c>
      <c r="F2" s="15">
        <v>27.807947634975804</v>
      </c>
      <c r="G2" s="15">
        <v>37.694927943031999</v>
      </c>
      <c r="H2" s="16">
        <f>E2/SUM($E2:$G2)</f>
        <v>0.86562238913411571</v>
      </c>
      <c r="I2" s="16">
        <f t="shared" ref="I2:J2" si="0">F2/SUM($E2:$G2)</f>
        <v>5.7047351483394473E-2</v>
      </c>
      <c r="J2" s="16">
        <f t="shared" si="0"/>
        <v>7.7330259382489858E-2</v>
      </c>
    </row>
    <row r="3" spans="1:10" ht="15" customHeight="1" x14ac:dyDescent="0.25">
      <c r="A3" s="8">
        <v>12</v>
      </c>
      <c r="B3" s="8" t="s">
        <v>2</v>
      </c>
      <c r="C3" s="17">
        <v>41.353976469905305</v>
      </c>
      <c r="D3" s="17">
        <v>49.890250065952202</v>
      </c>
      <c r="E3" s="17">
        <v>91.706638389049814</v>
      </c>
      <c r="F3" s="17">
        <v>8.5362735960468967</v>
      </c>
      <c r="G3" s="17">
        <v>41.353976469905305</v>
      </c>
      <c r="H3" s="18">
        <f t="shared" ref="H3:H11" si="1">E3/SUM($E3:$G3)</f>
        <v>0.64765998313722273</v>
      </c>
      <c r="I3" s="18">
        <f t="shared" ref="I3:I11" si="2">F3/SUM($E3:$G3)</f>
        <v>6.0285742781414534E-2</v>
      </c>
      <c r="J3" s="18">
        <f t="shared" ref="J3:J11" si="3">G3/SUM($E3:$G3)</f>
        <v>0.29205427408136275</v>
      </c>
    </row>
    <row r="4" spans="1:10" ht="15" customHeight="1" x14ac:dyDescent="0.25">
      <c r="A4" s="8">
        <v>13</v>
      </c>
      <c r="B4" s="8" t="s">
        <v>3</v>
      </c>
      <c r="C4" s="17">
        <v>1.9873863389261299</v>
      </c>
      <c r="D4" s="17">
        <v>3.4662447025702803</v>
      </c>
      <c r="E4" s="17">
        <v>29.539635470290321</v>
      </c>
      <c r="F4" s="17">
        <v>1.4788583636441504</v>
      </c>
      <c r="G4" s="17">
        <v>1.9873863389261299</v>
      </c>
      <c r="H4" s="18">
        <f t="shared" si="1"/>
        <v>0.8949809947677011</v>
      </c>
      <c r="I4" s="18">
        <f t="shared" si="2"/>
        <v>4.480590597490431E-2</v>
      </c>
      <c r="J4" s="18">
        <f t="shared" si="3"/>
        <v>6.0213099257394667E-2</v>
      </c>
    </row>
    <row r="5" spans="1:10" ht="15" customHeight="1" x14ac:dyDescent="0.25">
      <c r="A5" s="8">
        <v>14</v>
      </c>
      <c r="B5" s="8" t="s">
        <v>4</v>
      </c>
      <c r="C5" s="17">
        <v>4.0104495860968701</v>
      </c>
      <c r="D5" s="17">
        <v>7.09361780047346</v>
      </c>
      <c r="E5" s="17">
        <v>65.200628940754825</v>
      </c>
      <c r="F5" s="17">
        <v>3.0831682143765899</v>
      </c>
      <c r="G5" s="17">
        <v>4.0104495860968701</v>
      </c>
      <c r="H5" s="18">
        <f t="shared" si="1"/>
        <v>0.901878529478777</v>
      </c>
      <c r="I5" s="18">
        <f t="shared" si="2"/>
        <v>4.2647490683630114E-2</v>
      </c>
      <c r="J5" s="18">
        <f t="shared" si="3"/>
        <v>5.5473979837592988E-2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117.68131685381499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38.953874489225498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7</v>
      </c>
      <c r="C8" s="13" t="s">
        <v>62</v>
      </c>
      <c r="D8" s="13" t="s">
        <v>62</v>
      </c>
      <c r="E8" s="17">
        <v>51.210288615454196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8</v>
      </c>
      <c r="C10" s="13" t="s">
        <v>62</v>
      </c>
      <c r="D10" s="13" t="s">
        <v>62</v>
      </c>
      <c r="E10" s="17">
        <v>43.175504312529299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85.046740337960301</v>
      </c>
      <c r="D11" s="11">
        <f t="shared" ref="D11:G11" si="4">SUM(D2:D10)</f>
        <v>125.95298814700374</v>
      </c>
      <c r="E11" s="11">
        <f t="shared" si="4"/>
        <v>859.41880052782608</v>
      </c>
      <c r="F11" s="11">
        <f t="shared" si="4"/>
        <v>40.906247809043442</v>
      </c>
      <c r="G11" s="11">
        <f t="shared" si="4"/>
        <v>85.046740337960301</v>
      </c>
      <c r="H11" s="19">
        <f t="shared" si="1"/>
        <v>0.87217719281735206</v>
      </c>
      <c r="I11" s="19">
        <f t="shared" si="2"/>
        <v>4.1513516298305964E-2</v>
      </c>
      <c r="J11" s="19">
        <f t="shared" si="3"/>
        <v>8.6309290884342041E-2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12</v>
      </c>
      <c r="B3" s="8" t="s">
        <v>19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13</v>
      </c>
      <c r="B4" s="8" t="s">
        <v>20</v>
      </c>
      <c r="C4" s="17">
        <v>28.2245642378006</v>
      </c>
      <c r="D4" s="17">
        <v>44.208153962171302</v>
      </c>
      <c r="E4" s="17">
        <v>318.5436022499747</v>
      </c>
      <c r="F4" s="17">
        <v>15.983589724370702</v>
      </c>
      <c r="G4" s="17">
        <v>28.2245642378006</v>
      </c>
      <c r="H4" s="18">
        <f t="shared" ref="H4:H11" si="0">E4/SUM($E4:$G4)</f>
        <v>0.8781311097600385</v>
      </c>
      <c r="I4" s="18">
        <f t="shared" ref="I4:I11" si="1">F4/SUM($E4:$G4)</f>
        <v>4.40620602123925E-2</v>
      </c>
      <c r="J4" s="18">
        <f t="shared" ref="J4:J11" si="2">G4/SUM($E4:$G4)</f>
        <v>7.7806830027569024E-2</v>
      </c>
    </row>
    <row r="5" spans="1:10" ht="15" customHeight="1" x14ac:dyDescent="0.25">
      <c r="A5" s="8">
        <v>21</v>
      </c>
      <c r="B5" s="8" t="s">
        <v>21</v>
      </c>
      <c r="C5" s="17">
        <v>7.3433442129546602</v>
      </c>
      <c r="D5" s="17">
        <v>12.1370821148323</v>
      </c>
      <c r="E5" s="17">
        <v>112.52041886693371</v>
      </c>
      <c r="F5" s="17">
        <v>4.7937379018776394</v>
      </c>
      <c r="G5" s="17">
        <v>7.3433442129546602</v>
      </c>
      <c r="H5" s="18">
        <f t="shared" si="0"/>
        <v>0.90263656804248293</v>
      </c>
      <c r="I5" s="18">
        <f t="shared" si="1"/>
        <v>3.8455270353757794E-2</v>
      </c>
      <c r="J5" s="18">
        <f t="shared" si="2"/>
        <v>5.8908161603759335E-2</v>
      </c>
    </row>
    <row r="6" spans="1:10" ht="15" customHeight="1" x14ac:dyDescent="0.25">
      <c r="A6" s="8">
        <v>22</v>
      </c>
      <c r="B6" s="8" t="s">
        <v>22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23</v>
      </c>
      <c r="B7" s="8" t="s">
        <v>23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31</v>
      </c>
      <c r="B8" s="8" t="s">
        <v>24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32</v>
      </c>
      <c r="B9" s="8" t="s">
        <v>25</v>
      </c>
      <c r="C9" s="17">
        <v>49.478831887204997</v>
      </c>
      <c r="D9" s="17">
        <v>69.607752070000203</v>
      </c>
      <c r="E9" s="17">
        <v>428.35477941091983</v>
      </c>
      <c r="F9" s="17">
        <v>20.128920182795206</v>
      </c>
      <c r="G9" s="17">
        <v>49.478831887204997</v>
      </c>
      <c r="H9" s="18">
        <f t="shared" si="0"/>
        <v>0.8602148802983437</v>
      </c>
      <c r="I9" s="18">
        <f t="shared" si="1"/>
        <v>4.0422559751499026E-2</v>
      </c>
      <c r="J9" s="18">
        <f t="shared" si="2"/>
        <v>9.9362559950157275E-2</v>
      </c>
    </row>
    <row r="10" spans="1:10" ht="15" customHeight="1" x14ac:dyDescent="0.25">
      <c r="A10" s="8">
        <v>33</v>
      </c>
      <c r="B10" s="8" t="s">
        <v>26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85.046740337960259</v>
      </c>
      <c r="D11" s="11">
        <f t="shared" ref="D11:G11" si="3">SUM(D2:D10)</f>
        <v>125.95298814700381</v>
      </c>
      <c r="E11" s="11">
        <f t="shared" si="3"/>
        <v>859.41880052782824</v>
      </c>
      <c r="F11" s="11">
        <f t="shared" si="3"/>
        <v>40.906247809043549</v>
      </c>
      <c r="G11" s="11">
        <f t="shared" si="3"/>
        <v>85.046740337960259</v>
      </c>
      <c r="H11" s="19">
        <f t="shared" si="0"/>
        <v>0.87217719281735229</v>
      </c>
      <c r="I11" s="19">
        <f t="shared" si="1"/>
        <v>4.1513516298305971E-2</v>
      </c>
      <c r="J11" s="19">
        <f t="shared" si="2"/>
        <v>8.6309290884341805E-2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10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3</v>
      </c>
      <c r="B4" s="8" t="s">
        <v>11</v>
      </c>
      <c r="C4" s="17">
        <v>7.3433442129546602</v>
      </c>
      <c r="D4" s="17">
        <v>12.1370821148323</v>
      </c>
      <c r="E4" s="17">
        <v>112.52041886693371</v>
      </c>
      <c r="F4" s="17">
        <v>4.7937379018776394</v>
      </c>
      <c r="G4" s="17">
        <v>7.3433442129546602</v>
      </c>
      <c r="H4" s="18">
        <f t="shared" ref="H4:H11" si="0">E4/SUM($E4:$G4)</f>
        <v>0.90263656804248293</v>
      </c>
      <c r="I4" s="18">
        <f t="shared" ref="I4:I11" si="1">F4/SUM($E4:$G4)</f>
        <v>3.8455270353757794E-2</v>
      </c>
      <c r="J4" s="18">
        <f t="shared" ref="J4:J11" si="2">G4/SUM($E4:$G4)</f>
        <v>5.8908161603759335E-2</v>
      </c>
    </row>
    <row r="5" spans="1:10" ht="15" customHeight="1" x14ac:dyDescent="0.25">
      <c r="A5" s="8">
        <v>4</v>
      </c>
      <c r="B5" s="8" t="s">
        <v>12</v>
      </c>
      <c r="C5" s="17">
        <v>14.188557139099402</v>
      </c>
      <c r="D5" s="17">
        <v>20.9744982609717</v>
      </c>
      <c r="E5" s="17">
        <v>164.03853840014432</v>
      </c>
      <c r="F5" s="17">
        <v>6.7859411218722983</v>
      </c>
      <c r="G5" s="17">
        <v>14.188557139099402</v>
      </c>
      <c r="H5" s="18">
        <f t="shared" si="0"/>
        <v>0.88663232256767832</v>
      </c>
      <c r="I5" s="18">
        <f t="shared" si="1"/>
        <v>3.6678178166990177E-2</v>
      </c>
      <c r="J5" s="18">
        <f t="shared" si="2"/>
        <v>7.6689499265331473E-2</v>
      </c>
    </row>
    <row r="6" spans="1:10" ht="15" customHeight="1" x14ac:dyDescent="0.25">
      <c r="A6" s="8">
        <v>5</v>
      </c>
      <c r="B6" s="8" t="s">
        <v>13</v>
      </c>
      <c r="C6" s="17">
        <v>47.651823501707298</v>
      </c>
      <c r="D6" s="17">
        <v>69.556857979949598</v>
      </c>
      <c r="E6" s="17">
        <v>456.91889815279734</v>
      </c>
      <c r="F6" s="17">
        <v>21.9050344782423</v>
      </c>
      <c r="G6" s="17">
        <v>47.651823501707298</v>
      </c>
      <c r="H6" s="18">
        <f t="shared" si="0"/>
        <v>0.86788212530262965</v>
      </c>
      <c r="I6" s="18">
        <f t="shared" si="1"/>
        <v>4.1606919640795596E-2</v>
      </c>
      <c r="J6" s="18">
        <f t="shared" si="2"/>
        <v>9.0510955056574804E-2</v>
      </c>
    </row>
    <row r="7" spans="1:10" ht="15" customHeight="1" x14ac:dyDescent="0.25">
      <c r="A7" s="8">
        <v>6</v>
      </c>
      <c r="B7" s="8" t="s">
        <v>14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7</v>
      </c>
      <c r="B8" s="8" t="s">
        <v>15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8</v>
      </c>
      <c r="B9" s="8" t="s">
        <v>16</v>
      </c>
      <c r="C9" s="17">
        <v>8.4852194155497891</v>
      </c>
      <c r="D9" s="17">
        <v>11.3555982300251</v>
      </c>
      <c r="E9" s="17">
        <v>73.994981278047504</v>
      </c>
      <c r="F9" s="17">
        <v>2.8703788144753108</v>
      </c>
      <c r="G9" s="17">
        <v>8.4852194155497891</v>
      </c>
      <c r="H9" s="18">
        <f t="shared" si="0"/>
        <v>0.86695347242544407</v>
      </c>
      <c r="I9" s="18">
        <f t="shared" si="1"/>
        <v>3.3630454895784569E-2</v>
      </c>
      <c r="J9" s="18">
        <f t="shared" si="2"/>
        <v>9.9416072678771228E-2</v>
      </c>
    </row>
    <row r="10" spans="1:10" ht="15" customHeight="1" x14ac:dyDescent="0.25">
      <c r="A10" s="8">
        <v>9</v>
      </c>
      <c r="B10" s="8" t="s">
        <v>17</v>
      </c>
      <c r="C10" s="17">
        <v>7.3777960686490598</v>
      </c>
      <c r="D10" s="17">
        <v>11.928951561225</v>
      </c>
      <c r="E10" s="17">
        <v>51.945963829902801</v>
      </c>
      <c r="F10" s="17">
        <v>4.5511554925759405</v>
      </c>
      <c r="G10" s="17">
        <v>7.3777960686490598</v>
      </c>
      <c r="H10" s="18">
        <f t="shared" si="0"/>
        <v>0.81324512935664994</v>
      </c>
      <c r="I10" s="18">
        <f t="shared" si="1"/>
        <v>7.1251060994878351E-2</v>
      </c>
      <c r="J10" s="18">
        <f t="shared" si="2"/>
        <v>0.11550380964847169</v>
      </c>
    </row>
    <row r="11" spans="1:10" ht="15" customHeight="1" x14ac:dyDescent="0.2">
      <c r="A11" s="61"/>
      <c r="B11" s="61"/>
      <c r="C11" s="11">
        <f>SUM(C2:C10)</f>
        <v>85.046740337960216</v>
      </c>
      <c r="D11" s="11">
        <f t="shared" ref="D11:G11" si="3">SUM(D2:D10)</f>
        <v>125.95298814700369</v>
      </c>
      <c r="E11" s="11">
        <f t="shared" si="3"/>
        <v>859.41880052782562</v>
      </c>
      <c r="F11" s="11">
        <f t="shared" si="3"/>
        <v>40.906247809043492</v>
      </c>
      <c r="G11" s="11">
        <f t="shared" si="3"/>
        <v>85.046740337960216</v>
      </c>
      <c r="H11" s="19">
        <f t="shared" si="0"/>
        <v>0.87217719281735195</v>
      </c>
      <c r="I11" s="19">
        <f t="shared" si="1"/>
        <v>4.1513516298306033E-2</v>
      </c>
      <c r="J11" s="19">
        <f t="shared" si="2"/>
        <v>8.6309290884341999E-2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2.4963439393747402</v>
      </c>
      <c r="D2" s="20">
        <v>13.124177381674102</v>
      </c>
      <c r="E2" s="15">
        <v>111.64680288845301</v>
      </c>
      <c r="F2" s="15">
        <v>239.274287301942</v>
      </c>
      <c r="G2" s="15">
        <v>120.912180209821</v>
      </c>
      <c r="H2" s="16">
        <v>5.1211909349598329E-3</v>
      </c>
      <c r="I2" s="16">
        <v>2.6923941519319945E-2</v>
      </c>
      <c r="J2" s="16">
        <v>0.22904079275742861</v>
      </c>
      <c r="K2" s="16">
        <v>0.49086557816492166</v>
      </c>
      <c r="L2" s="16">
        <v>0.24804849662336984</v>
      </c>
    </row>
    <row r="3" spans="1:12" ht="15" customHeight="1" x14ac:dyDescent="0.25">
      <c r="A3" s="8">
        <v>12</v>
      </c>
      <c r="B3" s="8" t="s">
        <v>2</v>
      </c>
      <c r="C3" s="21">
        <v>3.7856956642260302</v>
      </c>
      <c r="D3" s="21">
        <v>0.32915789564917802</v>
      </c>
      <c r="E3" s="17">
        <v>13.309542936974401</v>
      </c>
      <c r="F3" s="17">
        <v>72.257895967535106</v>
      </c>
      <c r="G3" s="17">
        <v>51.914593523967</v>
      </c>
      <c r="H3" s="18">
        <v>2.6735726833268462E-2</v>
      </c>
      <c r="I3" s="18">
        <v>2.3246125319186452E-3</v>
      </c>
      <c r="J3" s="18">
        <v>9.3996014418490065E-2</v>
      </c>
      <c r="K3" s="18">
        <v>0.51030709795044016</v>
      </c>
      <c r="L3" s="18">
        <v>0.36663654826588266</v>
      </c>
    </row>
    <row r="4" spans="1:12" ht="15" customHeight="1" x14ac:dyDescent="0.25">
      <c r="A4" s="8">
        <v>13</v>
      </c>
      <c r="B4" s="8" t="s">
        <v>3</v>
      </c>
      <c r="C4" s="21">
        <v>3.23891282340105</v>
      </c>
      <c r="D4" s="21">
        <v>0.632941306372659</v>
      </c>
      <c r="E4" s="17">
        <v>8.9079145704443903</v>
      </c>
      <c r="F4" s="17">
        <v>15.895085608540699</v>
      </c>
      <c r="G4" s="17">
        <v>4.3310265292776098</v>
      </c>
      <c r="H4" s="18">
        <v>9.8131385715617234E-2</v>
      </c>
      <c r="I4" s="18">
        <v>1.917662217465347E-2</v>
      </c>
      <c r="J4" s="18">
        <v>0.26988870905026097</v>
      </c>
      <c r="K4" s="18">
        <v>0.48158343922223085</v>
      </c>
      <c r="L4" s="18">
        <v>0.13121984383723759</v>
      </c>
    </row>
    <row r="5" spans="1:12" ht="15" customHeight="1" x14ac:dyDescent="0.25">
      <c r="A5" s="8">
        <v>14</v>
      </c>
      <c r="B5" s="8" t="s">
        <v>4</v>
      </c>
      <c r="C5" s="21">
        <v>3.3399590138252302</v>
      </c>
      <c r="D5" s="21">
        <v>12.2242424009785</v>
      </c>
      <c r="E5" s="17">
        <v>30.500865641798299</v>
      </c>
      <c r="F5" s="17">
        <v>24.791283835252198</v>
      </c>
      <c r="G5" s="17">
        <v>1.43789629745065</v>
      </c>
      <c r="H5" s="18">
        <v>4.6199513013524256E-2</v>
      </c>
      <c r="I5" s="18">
        <v>0.16909011264712276</v>
      </c>
      <c r="J5" s="18">
        <v>0.42189893148663365</v>
      </c>
      <c r="K5" s="18">
        <v>0.34292194467888154</v>
      </c>
      <c r="L5" s="18">
        <v>1.9889498173837689E-2</v>
      </c>
    </row>
    <row r="6" spans="1:12" ht="15" customHeight="1" x14ac:dyDescent="0.25">
      <c r="A6" s="8">
        <v>15</v>
      </c>
      <c r="B6" s="8" t="s">
        <v>5</v>
      </c>
      <c r="C6" s="21">
        <v>2.1808720531498098</v>
      </c>
      <c r="D6" s="21">
        <v>6.9327204477971103</v>
      </c>
      <c r="E6" s="17">
        <v>31.880754185470501</v>
      </c>
      <c r="F6" s="17">
        <v>61.988901946624296</v>
      </c>
      <c r="G6" s="17">
        <v>14.698064646852199</v>
      </c>
      <c r="H6" s="18">
        <v>1.8532016616459836E-2</v>
      </c>
      <c r="I6" s="18">
        <v>5.8910971118314157E-2</v>
      </c>
      <c r="J6" s="18">
        <v>0.27090753235940807</v>
      </c>
      <c r="K6" s="18">
        <v>0.52675229583128069</v>
      </c>
      <c r="L6" s="18">
        <v>0.12489718407453729</v>
      </c>
    </row>
    <row r="7" spans="1:12" ht="15" customHeight="1" x14ac:dyDescent="0.25">
      <c r="A7" s="8">
        <v>16</v>
      </c>
      <c r="B7" s="8" t="s">
        <v>6</v>
      </c>
      <c r="C7" s="21">
        <v>2.1668504700277799E-2</v>
      </c>
      <c r="D7" s="21">
        <v>4.3527752333720393</v>
      </c>
      <c r="E7" s="17">
        <v>5.9068755795543302</v>
      </c>
      <c r="F7" s="17">
        <v>17.8776634289719</v>
      </c>
      <c r="G7" s="17">
        <v>10.7948953930016</v>
      </c>
      <c r="H7" s="18">
        <v>5.5626052488596254E-4</v>
      </c>
      <c r="I7" s="18">
        <v>0.11174176850307103</v>
      </c>
      <c r="J7" s="18">
        <v>0.15163767670026815</v>
      </c>
      <c r="K7" s="18">
        <v>0.45894437942489824</v>
      </c>
      <c r="L7" s="18">
        <v>0.27711991484687654</v>
      </c>
    </row>
    <row r="8" spans="1:12" ht="15" customHeight="1" x14ac:dyDescent="0.25">
      <c r="A8" s="8">
        <v>17</v>
      </c>
      <c r="B8" s="8" t="s">
        <v>7</v>
      </c>
      <c r="C8" s="21">
        <v>0</v>
      </c>
      <c r="D8" s="21">
        <v>0</v>
      </c>
      <c r="E8" s="17">
        <v>0.79663856070213002</v>
      </c>
      <c r="F8" s="17">
        <v>21.946318599823197</v>
      </c>
      <c r="G8" s="17">
        <v>28.4673299487531</v>
      </c>
      <c r="H8" s="18">
        <v>0</v>
      </c>
      <c r="I8" s="18">
        <v>0</v>
      </c>
      <c r="J8" s="18">
        <v>1.5556221331119871E-2</v>
      </c>
      <c r="K8" s="18">
        <v>0.42855293025386887</v>
      </c>
      <c r="L8" s="18">
        <v>0.55589084841501135</v>
      </c>
    </row>
    <row r="9" spans="1:12" ht="15" customHeight="1" x14ac:dyDescent="0.25">
      <c r="A9" s="8">
        <v>18</v>
      </c>
      <c r="B9" s="8" t="s">
        <v>27</v>
      </c>
      <c r="C9" s="23" t="s">
        <v>62</v>
      </c>
      <c r="D9" s="2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 ht="15" customHeight="1" x14ac:dyDescent="0.25">
      <c r="A10" s="8">
        <v>19</v>
      </c>
      <c r="B10" s="8" t="s">
        <v>8</v>
      </c>
      <c r="C10" s="21">
        <v>0.82915314404955809</v>
      </c>
      <c r="D10" s="21">
        <v>0.77676508617665407</v>
      </c>
      <c r="E10" s="17">
        <v>12.256589828904099</v>
      </c>
      <c r="F10" s="17">
        <v>11.8495529481758</v>
      </c>
      <c r="G10" s="17">
        <v>17.463444372396701</v>
      </c>
      <c r="H10" s="18">
        <v>1.9204248722919415E-2</v>
      </c>
      <c r="I10" s="18">
        <v>1.7990874208546455E-2</v>
      </c>
      <c r="J10" s="18">
        <v>0.28387831760426896</v>
      </c>
      <c r="K10" s="18">
        <v>0.27445082214941208</v>
      </c>
      <c r="L10" s="18">
        <v>0.40447573731485309</v>
      </c>
    </row>
    <row r="11" spans="1:12" ht="15" customHeight="1" x14ac:dyDescent="0.2">
      <c r="A11" s="61"/>
      <c r="B11" s="61"/>
      <c r="C11" s="22">
        <f t="shared" ref="C11:G11" si="0">SUM(C2:C10)</f>
        <v>15.892605142726694</v>
      </c>
      <c r="D11" s="22">
        <f t="shared" si="0"/>
        <v>38.372779752020236</v>
      </c>
      <c r="E11" s="11">
        <f t="shared" si="0"/>
        <v>215.20598419230114</v>
      </c>
      <c r="F11" s="11">
        <f t="shared" si="0"/>
        <v>465.88098963686525</v>
      </c>
      <c r="G11" s="11">
        <f t="shared" si="0"/>
        <v>250.0194309215199</v>
      </c>
      <c r="H11" s="19">
        <v>1.6128536771329062E-2</v>
      </c>
      <c r="I11" s="19">
        <v>3.8942437925717291E-2</v>
      </c>
      <c r="J11" s="19">
        <v>0.21840079699230969</v>
      </c>
      <c r="K11" s="19">
        <v>0.47279716603669303</v>
      </c>
      <c r="L11" s="19">
        <v>0.25373106227395092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9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2017-10-30T07:07:04Z</dcterms:created>
  <dcterms:modified xsi:type="dcterms:W3CDTF">2017-11-20T13:06:16Z</dcterms:modified>
</cp:coreProperties>
</file>