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E2" i="2"/>
  <c r="E3" i="2"/>
  <c r="E4" i="2"/>
  <c r="E5" i="2"/>
  <c r="E6" i="2"/>
  <c r="E7" i="2"/>
  <c r="E8" i="2"/>
  <c r="E9" i="2"/>
  <c r="E10" i="2"/>
  <c r="C11" i="2"/>
  <c r="D11" i="2"/>
  <c r="E11" i="2" s="1"/>
  <c r="C11" i="3"/>
  <c r="D11" i="3"/>
  <c r="E11" i="3"/>
  <c r="F11" i="3"/>
  <c r="G11" i="3"/>
  <c r="H5" i="5"/>
  <c r="I5" i="5"/>
  <c r="J5" i="5"/>
  <c r="H6" i="5"/>
  <c r="I6" i="5"/>
  <c r="J6" i="5"/>
  <c r="H8" i="5"/>
  <c r="I8" i="5"/>
  <c r="J8" i="5"/>
  <c r="H9" i="5"/>
  <c r="I9" i="5"/>
  <c r="J9" i="5"/>
  <c r="D11" i="5"/>
  <c r="E11" i="5"/>
  <c r="F11" i="5"/>
  <c r="G11" i="5"/>
  <c r="C11" i="5"/>
  <c r="H3" i="7"/>
  <c r="I3" i="7"/>
  <c r="J3" i="7"/>
  <c r="H6" i="7"/>
  <c r="I6" i="7"/>
  <c r="J6" i="7"/>
  <c r="H7" i="7"/>
  <c r="I7" i="7"/>
  <c r="J7" i="7"/>
  <c r="H8" i="7"/>
  <c r="I8" i="7"/>
  <c r="J8" i="7"/>
  <c r="H9" i="7"/>
  <c r="I9" i="7"/>
  <c r="J9" i="7"/>
  <c r="H10" i="7"/>
  <c r="I10" i="7"/>
  <c r="J10" i="7"/>
  <c r="D11" i="7"/>
  <c r="E11" i="7"/>
  <c r="F11" i="7"/>
  <c r="G11" i="7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C11" i="9"/>
  <c r="F11" i="10"/>
  <c r="E11" i="10"/>
  <c r="C11" i="10"/>
  <c r="I5" i="10"/>
  <c r="I6" i="10"/>
  <c r="I8" i="10"/>
  <c r="I9" i="10"/>
  <c r="H5" i="10"/>
  <c r="H6" i="10"/>
  <c r="H8" i="10"/>
  <c r="H9" i="10"/>
  <c r="G5" i="10"/>
  <c r="G6" i="10"/>
  <c r="G8" i="10"/>
  <c r="G9" i="10"/>
  <c r="F11" i="11"/>
  <c r="E11" i="11"/>
  <c r="C11" i="11"/>
  <c r="D10" i="11" s="1"/>
  <c r="I3" i="11"/>
  <c r="I6" i="11"/>
  <c r="I7" i="11"/>
  <c r="I8" i="11"/>
  <c r="I9" i="11"/>
  <c r="I10" i="11"/>
  <c r="H3" i="11"/>
  <c r="H6" i="11"/>
  <c r="H7" i="11"/>
  <c r="H8" i="11"/>
  <c r="H9" i="11"/>
  <c r="H10" i="11"/>
  <c r="G3" i="11"/>
  <c r="G6" i="11"/>
  <c r="G7" i="11"/>
  <c r="G8" i="11"/>
  <c r="G9" i="11"/>
  <c r="G10" i="11"/>
  <c r="F11" i="12"/>
  <c r="E11" i="12"/>
  <c r="C11" i="12"/>
  <c r="D10" i="12" s="1"/>
  <c r="I3" i="12"/>
  <c r="I4" i="12"/>
  <c r="I5" i="12"/>
  <c r="I6" i="12"/>
  <c r="I7" i="12"/>
  <c r="I8" i="12"/>
  <c r="I9" i="12"/>
  <c r="I10" i="12"/>
  <c r="I2" i="12"/>
  <c r="H3" i="12"/>
  <c r="H4" i="12"/>
  <c r="H5" i="12"/>
  <c r="H6" i="12"/>
  <c r="H7" i="12"/>
  <c r="H8" i="12"/>
  <c r="H9" i="12"/>
  <c r="H10" i="12"/>
  <c r="H2" i="12"/>
  <c r="G3" i="12"/>
  <c r="G4" i="12"/>
  <c r="G5" i="12"/>
  <c r="G6" i="12"/>
  <c r="G7" i="12"/>
  <c r="G8" i="12"/>
  <c r="G9" i="12"/>
  <c r="G10" i="12"/>
  <c r="G2" i="12"/>
  <c r="J11" i="9" l="1"/>
  <c r="J11" i="5"/>
  <c r="F11" i="2"/>
  <c r="I11" i="5"/>
  <c r="H11" i="5"/>
  <c r="H11" i="7"/>
  <c r="J11" i="7"/>
  <c r="I11" i="7"/>
  <c r="I11" i="9"/>
  <c r="H11" i="9"/>
  <c r="G11" i="10"/>
  <c r="H11" i="10"/>
  <c r="I11" i="10"/>
  <c r="D5" i="10"/>
  <c r="D6" i="10"/>
  <c r="D8" i="10"/>
  <c r="D9" i="10"/>
  <c r="G11" i="11"/>
  <c r="H11" i="11"/>
  <c r="I11" i="11"/>
  <c r="D3" i="11"/>
  <c r="D6" i="11"/>
  <c r="D7" i="11"/>
  <c r="D8" i="11"/>
  <c r="D9" i="11"/>
  <c r="G11" i="12"/>
  <c r="H11" i="12"/>
  <c r="I11" i="12"/>
  <c r="D2" i="12"/>
  <c r="D3" i="12"/>
  <c r="D4" i="12"/>
  <c r="D5" i="12"/>
  <c r="D6" i="12"/>
  <c r="D7" i="12"/>
  <c r="D8" i="12"/>
  <c r="D9" i="12"/>
</calcChain>
</file>

<file path=xl/sharedStrings.xml><?xml version="1.0" encoding="utf-8"?>
<sst xmlns="http://schemas.openxmlformats.org/spreadsheetml/2006/main" count="420" uniqueCount="139">
  <si>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</si>
  <si>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</si>
  <si>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</si>
  <si>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</si>
  <si>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</si>
  <si>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</si>
  <si>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</si>
  <si>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</si>
  <si>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</si>
  <si>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</si>
  <si>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</si>
  <si>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</si>
  <si>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</si>
  <si>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</si>
  <si>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</si>
  <si>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</si>
  <si>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</si>
  <si>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</si>
  <si>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</si>
  <si>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</si>
  <si>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</si>
  <si>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</si>
  <si>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</si>
  <si>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</si>
  <si>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</si>
  <si>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</si>
  <si>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</si>
  <si>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</si>
  <si>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</si>
  <si>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</si>
  <si>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</si>
  <si>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</si>
  <si>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</si>
  <si>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</si>
  <si>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</si>
  <si>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</si>
  <si>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</si>
  <si>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</si>
  <si>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</si>
  <si>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</si>
  <si>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</si>
  <si>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</si>
  <si>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</si>
  <si>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</si>
  <si>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</si>
  <si>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</si>
  <si>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</si>
  <si>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</si>
  <si>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</si>
  <si>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</si>
  <si>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</si>
  <si>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</si>
  <si>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</si>
  <si>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</si>
  <si>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</si>
  <si>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</si>
  <si>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</si>
  <si>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</si>
  <si>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</si>
  <si>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</si>
  <si>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</si>
  <si>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</si>
  <si>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</si>
  <si>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</si>
  <si>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</si>
  <si>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</si>
  <si>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</si>
  <si>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</si>
  <si>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</si>
  <si>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</si>
  <si>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</si>
  <si>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</si>
  <si>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Die Verkehrszonen innerhalb der Bauzonen sind neu gemäss minimalem Geodatenmodell zugeordnet.</t>
  </si>
  <si>
    <t>Bemerkungen</t>
  </si>
  <si>
    <t>Die Grünzonen innerhalb der Bauzonen werden erstmals den eingeschränkten Bauzonen zugeordnet.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</si>
  <si>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</si>
  <si>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</si>
  <si>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</si>
  <si>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</si>
  <si>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</si>
  <si>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</si>
  <si>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</si>
  <si>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</si>
  <si>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</si>
  <si>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</si>
  <si>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</si>
  <si>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</si>
  <si>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</si>
  <si>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</si>
  <si>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</si>
  <si>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</si>
  <si>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</si>
  <si>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</si>
  <si>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</si>
  <si>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</si>
  <si>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</si>
  <si>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</si>
  <si>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</si>
  <si>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</si>
  <si>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</si>
  <si>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</si>
  <si>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</si>
  <si>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</si>
  <si>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</si>
  <si>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</si>
  <si>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</si>
  <si>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</si>
  <si>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</si>
  <si>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</si>
  <si>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</si>
  <si>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</si>
  <si>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</si>
  <si>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</si>
  <si>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</si>
  <si>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</si>
  <si>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</si>
  <si>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</si>
  <si>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</si>
  <si>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</si>
  <si>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</si>
  <si>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</si>
  <si>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</si>
  <si>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</si>
  <si>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</si>
  <si>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</si>
  <si>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</si>
  <si>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</si>
  <si>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</si>
  <si>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</si>
  <si>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</si>
  <si>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</si>
  <si>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</si>
  <si>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</si>
  <si>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</si>
  <si>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</si>
  <si>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</si>
  <si>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</si>
  <si>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</si>
  <si>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Schaffhausen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</si>
</sst>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1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1086.10628581776</c:v>
                </c:pt>
                <c:pt idx="1">
                  <c:v>424.16344701571205</c:v>
                </c:pt>
                <c:pt idx="2">
                  <c:v>144.30807734001601</c:v>
                </c:pt>
                <c:pt idx="3">
                  <c:v>421.72222173458402</c:v>
                </c:pt>
                <c:pt idx="4">
                  <c:v>348.84098604450298</c:v>
                </c:pt>
                <c:pt idx="5">
                  <c:v>109.916262004092</c:v>
                </c:pt>
                <c:pt idx="6">
                  <c:v>14.886465272791598</c:v>
                </c:pt>
                <c:pt idx="7">
                  <c:v>414.04353740903105</c:v>
                </c:pt>
                <c:pt idx="8">
                  <c:v>7.552758542699971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C1-4C58-93DE-1FF25C956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0496"/>
        <c:axId val="487452456"/>
      </c:barChart>
      <c:catAx>
        <c:axId val="4874504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2456"/>
        <c:crosses val="autoZero"/>
        <c:auto val="1"/>
        <c:lblAlgn val="ctr"/>
        <c:lblOffset val="100"/>
        <c:noMultiLvlLbl val="0"/>
      </c:catAx>
      <c:valAx>
        <c:axId val="48745245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049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38-4FA0-B33A-A2EE11B9FD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38-4FA0-B33A-A2EE11B9FDD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38-4FA0-B33A-A2EE11B9FDD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38-4FA0-B33A-A2EE11B9FDD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D38-4FA0-B33A-A2EE11B9FD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0.84515143237897383</c:v>
                </c:pt>
                <c:pt idx="1">
                  <c:v>0.5326185370582216</c:v>
                </c:pt>
                <c:pt idx="2">
                  <c:v>0.80679881030207956</c:v>
                </c:pt>
                <c:pt idx="3">
                  <c:v>0.89629247215964036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38-4FA0-B33A-A2EE11B9FDD0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D38-4FA0-B33A-A2EE11B9FD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38-4FA0-B33A-A2EE11B9FDD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D38-4FA0-B33A-A2EE11B9FDD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38-4FA0-B33A-A2EE11B9FDD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D38-4FA0-B33A-A2EE11B9FD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7.7855333242125124E-2</c:v>
                </c:pt>
                <c:pt idx="1">
                  <c:v>6.6053465361764582E-2</c:v>
                </c:pt>
                <c:pt idx="2">
                  <c:v>8.6440467795479356E-2</c:v>
                </c:pt>
                <c:pt idx="3">
                  <c:v>6.7501399651078264E-2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D38-4FA0-B33A-A2EE11B9FDD0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D38-4FA0-B33A-A2EE11B9FD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38-4FA0-B33A-A2EE11B9FDD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D38-4FA0-B33A-A2EE11B9FDD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D38-4FA0-B33A-A2EE11B9FDD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D38-4FA0-B33A-A2EE11B9FD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7.6993234378901057E-2</c:v>
                </c:pt>
                <c:pt idx="1">
                  <c:v>0.40132799758001381</c:v>
                </c:pt>
                <c:pt idx="2">
                  <c:v>0.10676072190244103</c:v>
                </c:pt>
                <c:pt idx="3">
                  <c:v>3.6206128189281393E-2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D38-4FA0-B33A-A2EE11B9F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7168"/>
        <c:axId val="426594224"/>
      </c:barChart>
      <c:catAx>
        <c:axId val="426587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4224"/>
        <c:crosses val="autoZero"/>
        <c:auto val="1"/>
        <c:lblAlgn val="ctr"/>
        <c:lblOffset val="100"/>
        <c:noMultiLvlLbl val="0"/>
      </c:catAx>
      <c:valAx>
        <c:axId val="42659422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87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1173.014021208056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559.86705706835198</c:v>
                </c:pt>
                <c:pt idx="5">
                  <c:v>428.45160347807695</c:v>
                </c:pt>
                <c:pt idx="6">
                  <c:v>125.63909126658581</c:v>
                </c:pt>
                <c:pt idx="7">
                  <c:v>223.6546053001349</c:v>
                </c:pt>
                <c:pt idx="8">
                  <c:v>22.869266547724145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06-4D4B-A449-B194CA461258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48.142612123011006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43.795907401207202</c:v>
                </c:pt>
                <c:pt idx="5">
                  <c:v>31.998767858824799</c:v>
                </c:pt>
                <c:pt idx="6">
                  <c:v>8.1097564418324986</c:v>
                </c:pt>
                <c:pt idx="7">
                  <c:v>19.264468143646098</c:v>
                </c:pt>
                <c:pt idx="8">
                  <c:v>2.20601834835082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06-4D4B-A449-B194CA461258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110.15479200207299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88.84694138242979</c:v>
                </c:pt>
                <c:pt idx="5">
                  <c:v>33.709788674960301</c:v>
                </c:pt>
                <c:pt idx="6">
                  <c:v>16.173724191227702</c:v>
                </c:pt>
                <c:pt idx="7">
                  <c:v>32.510563494761996</c:v>
                </c:pt>
                <c:pt idx="8">
                  <c:v>3.13105624992783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06-4D4B-A449-B194CA461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4424"/>
        <c:axId val="426581680"/>
      </c:barChart>
      <c:catAx>
        <c:axId val="4265844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1680"/>
        <c:crosses val="autoZero"/>
        <c:auto val="1"/>
        <c:lblAlgn val="ctr"/>
        <c:lblOffset val="100"/>
        <c:noMultiLvlLbl val="0"/>
      </c:catAx>
      <c:valAx>
        <c:axId val="42658168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844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508-4A58-8FE4-9EE35E7C0C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508-4A58-8FE4-9EE35E7C0CE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508-4A58-8FE4-9EE35E7C0C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0.88109663816227479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0.80846071996551783</c:v>
                </c:pt>
                <c:pt idx="5">
                  <c:v>0.86702983799380384</c:v>
                </c:pt>
                <c:pt idx="6">
                  <c:v>0.83802652045407222</c:v>
                </c:pt>
                <c:pt idx="7">
                  <c:v>0.81202084055333257</c:v>
                </c:pt>
                <c:pt idx="8">
                  <c:v>0.81078458313140755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08-4A58-8FE4-9EE35E7C0CE9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508-4A58-8FE4-9EE35E7C0C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508-4A58-8FE4-9EE35E7C0CE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508-4A58-8FE4-9EE35E7C0C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3.616179596067394E-2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6.3242282935036837E-2</c:v>
                </c:pt>
                <c:pt idx="5">
                  <c:v>6.4753839844265637E-2</c:v>
                </c:pt>
                <c:pt idx="6">
                  <c:v>5.409296504905841E-2</c:v>
                </c:pt>
                <c:pt idx="7">
                  <c:v>6.9943337825858612E-2</c:v>
                </c:pt>
                <c:pt idx="8">
                  <c:v>7.8210014440793271E-2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08-4A58-8FE4-9EE35E7C0CE9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508-4A58-8FE4-9EE35E7C0C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508-4A58-8FE4-9EE35E7C0CE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508-4A58-8FE4-9EE35E7C0C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8.274156587705124E-2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0.12829699709944534</c:v>
                </c:pt>
                <c:pt idx="5">
                  <c:v>6.8216322161930493E-2</c:v>
                </c:pt>
                <c:pt idx="6">
                  <c:v>0.10788051449686936</c:v>
                </c:pt>
                <c:pt idx="7">
                  <c:v>0.11803582162080881</c:v>
                </c:pt>
                <c:pt idx="8">
                  <c:v>0.11100540242779916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508-4A58-8FE4-9EE35E7C0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2264"/>
        <c:axId val="426587560"/>
      </c:barChart>
      <c:catAx>
        <c:axId val="4265922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7560"/>
        <c:crosses val="autoZero"/>
        <c:auto val="1"/>
        <c:lblAlgn val="ctr"/>
        <c:lblOffset val="100"/>
        <c:noMultiLvlLbl val="0"/>
      </c:catAx>
      <c:valAx>
        <c:axId val="42658756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92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937.06213579825805</c:v>
                </c:pt>
                <c:pt idx="4" formatCode="#,##0">
                  <c:v>759.35190783458302</c:v>
                </c:pt>
                <c:pt idx="5">
                  <c:v>0</c:v>
                </c:pt>
                <c:pt idx="6" formatCode="#,##0">
                  <c:v>358.92793812793792</c:v>
                </c:pt>
                <c:pt idx="7" formatCode="#,##0">
                  <c:v>478.15366310815904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09-43C0-81A1-2B00D6D13536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42.33679014775899</c:v>
                </c:pt>
                <c:pt idx="4" formatCode="#,##0">
                  <c:v>38.861109002052501</c:v>
                </c:pt>
                <c:pt idx="5">
                  <c:v>0</c:v>
                </c:pt>
                <c:pt idx="6" formatCode="#,##0">
                  <c:v>29.764205534204997</c:v>
                </c:pt>
                <c:pt idx="7" formatCode="#,##0">
                  <c:v>42.55542563285421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09-43C0-81A1-2B00D6D13536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104.98855928197301</c:v>
                </c:pt>
                <c:pt idx="4" formatCode="#,##0">
                  <c:v>71.994949920605492</c:v>
                </c:pt>
                <c:pt idx="5">
                  <c:v>0</c:v>
                </c:pt>
                <c:pt idx="6" formatCode="#,##0">
                  <c:v>41.1163649989631</c:v>
                </c:pt>
                <c:pt idx="7" formatCode="#,##0">
                  <c:v>66.42699179383979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09-43C0-81A1-2B00D6D13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2656"/>
        <c:axId val="426593048"/>
      </c:barChart>
      <c:catAx>
        <c:axId val="4265926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3048"/>
        <c:crosses val="autoZero"/>
        <c:auto val="1"/>
        <c:lblAlgn val="ctr"/>
        <c:lblOffset val="100"/>
        <c:noMultiLvlLbl val="0"/>
      </c:catAx>
      <c:valAx>
        <c:axId val="4265930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92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2B9-4B99-B2C5-2303270C56B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B9-4B99-B2C5-2303270C56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B9-4B99-B2C5-2303270C56B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B9-4B99-B2C5-2303270C56B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2B9-4B99-B2C5-2303270C56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0.86413957055327217</c:v>
                </c:pt>
                <c:pt idx="4" formatCode="0%">
                  <c:v>0.87260969428290347</c:v>
                </c:pt>
                <c:pt idx="5">
                  <c:v>0</c:v>
                </c:pt>
                <c:pt idx="6" formatCode="0%">
                  <c:v>0.83508802384120373</c:v>
                </c:pt>
                <c:pt idx="7" formatCode="0%">
                  <c:v>0.8143830348027391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B9-4B99-B2C5-2303270C56BE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2B9-4B99-B2C5-2303270C56B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B9-4B99-B2C5-2303270C56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2B9-4B99-B2C5-2303270C56B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B9-4B99-B2C5-2303270C56B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2B9-4B99-B2C5-2303270C56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3.9042123525482933E-2</c:v>
                </c:pt>
                <c:pt idx="4" formatCode="0%">
                  <c:v>4.4657266408241768E-2</c:v>
                </c:pt>
                <c:pt idx="5">
                  <c:v>0</c:v>
                </c:pt>
                <c:pt idx="6" formatCode="0%">
                  <c:v>6.9249921614914736E-2</c:v>
                </c:pt>
                <c:pt idx="7" formatCode="0%">
                  <c:v>7.2479663648141401E-2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2B9-4B99-B2C5-2303270C56BE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2B9-4B99-B2C5-2303270C56B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B9-4B99-B2C5-2303270C56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2B9-4B99-B2C5-2303270C56B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2B9-4B99-B2C5-2303270C56B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2B9-4B99-B2C5-2303270C56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9.6818305921244935E-2</c:v>
                </c:pt>
                <c:pt idx="4" formatCode="0%">
                  <c:v>8.273303930885488E-2</c:v>
                </c:pt>
                <c:pt idx="5">
                  <c:v>0</c:v>
                </c:pt>
                <c:pt idx="6" formatCode="0%">
                  <c:v>9.566205454388152E-2</c:v>
                </c:pt>
                <c:pt idx="7" formatCode="0%">
                  <c:v>0.11313730154911952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2B9-4B99-B2C5-2303270C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32720"/>
        <c:axId val="432131152"/>
      </c:barChart>
      <c:catAx>
        <c:axId val="4321327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1152"/>
        <c:crosses val="autoZero"/>
        <c:auto val="1"/>
        <c:lblAlgn val="ctr"/>
        <c:lblOffset val="100"/>
        <c:noMultiLvlLbl val="0"/>
      </c:catAx>
      <c:valAx>
        <c:axId val="43213115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21327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58.747741666608398</c:v>
                </c:pt>
                <c:pt idx="1">
                  <c:v>7.5636492101949404</c:v>
                </c:pt>
                <c:pt idx="2">
                  <c:v>16.207098574629498</c:v>
                </c:pt>
                <c:pt idx="3">
                  <c:v>25.213093160125599</c:v>
                </c:pt>
                <c:pt idx="4">
                  <c:v>22.283633543134201</c:v>
                </c:pt>
                <c:pt idx="5">
                  <c:v>7.2619296221790703</c:v>
                </c:pt>
                <c:pt idx="6">
                  <c:v>0</c:v>
                </c:pt>
                <c:pt idx="7">
                  <c:v>42.687242161712902</c:v>
                </c:pt>
                <c:pt idx="8">
                  <c:v>4.2321250020732704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36-4F16-A07C-3C79862498F2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183.038289619598</c:v>
                </c:pt>
                <c:pt idx="1">
                  <c:v>48.775069968713304</c:v>
                </c:pt>
                <c:pt idx="2">
                  <c:v>21.943660021177099</c:v>
                </c:pt>
                <c:pt idx="3">
                  <c:v>19.892879439301399</c:v>
                </c:pt>
                <c:pt idx="4">
                  <c:v>71.969250975620398</c:v>
                </c:pt>
                <c:pt idx="5">
                  <c:v>18.066641480223801</c:v>
                </c:pt>
                <c:pt idx="6">
                  <c:v>0</c:v>
                </c:pt>
                <c:pt idx="7">
                  <c:v>79.52431237611961</c:v>
                </c:pt>
                <c:pt idx="8">
                  <c:v>2.7201541371269902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36-4F16-A07C-3C79862498F2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275.75263828988199</c:v>
                </c:pt>
                <c:pt idx="1">
                  <c:v>144.11433171106901</c:v>
                </c:pt>
                <c:pt idx="2">
                  <c:v>31.572979637530704</c:v>
                </c:pt>
                <c:pt idx="3">
                  <c:v>31.649993217168202</c:v>
                </c:pt>
                <c:pt idx="4">
                  <c:v>63.603388214648596</c:v>
                </c:pt>
                <c:pt idx="5">
                  <c:v>31.736493434900598</c:v>
                </c:pt>
                <c:pt idx="6">
                  <c:v>0.33684379834987899</c:v>
                </c:pt>
                <c:pt idx="7">
                  <c:v>97.046323138266004</c:v>
                </c:pt>
                <c:pt idx="8">
                  <c:v>0.38191794657436301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36-4F16-A07C-3C79862498F2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318.75333143065899</c:v>
                </c:pt>
                <c:pt idx="1">
                  <c:v>116.48312034149801</c:v>
                </c:pt>
                <c:pt idx="2">
                  <c:v>51.493508397001698</c:v>
                </c:pt>
                <c:pt idx="3">
                  <c:v>279.33687227766899</c:v>
                </c:pt>
                <c:pt idx="4">
                  <c:v>100.35306869589</c:v>
                </c:pt>
                <c:pt idx="5">
                  <c:v>25.908992766037301</c:v>
                </c:pt>
                <c:pt idx="6">
                  <c:v>4.7662645896255995</c:v>
                </c:pt>
                <c:pt idx="7">
                  <c:v>122.82459114813599</c:v>
                </c:pt>
                <c:pt idx="8">
                  <c:v>0.21856087195017798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36-4F16-A07C-3C79862498F2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249.814286805791</c:v>
                </c:pt>
                <c:pt idx="1">
                  <c:v>107.227278771177</c:v>
                </c:pt>
                <c:pt idx="2">
                  <c:v>23.090828023800899</c:v>
                </c:pt>
                <c:pt idx="3">
                  <c:v>65.629384534499508</c:v>
                </c:pt>
                <c:pt idx="4">
                  <c:v>90.631631566470901</c:v>
                </c:pt>
                <c:pt idx="5">
                  <c:v>26.942202410127599</c:v>
                </c:pt>
                <c:pt idx="6">
                  <c:v>9.7833575727421493</c:v>
                </c:pt>
                <c:pt idx="7">
                  <c:v>71.961046116941205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36-4F16-A07C-3C7986249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40560"/>
        <c:axId val="432125272"/>
      </c:barChart>
      <c:catAx>
        <c:axId val="4321405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25272"/>
        <c:crosses val="autoZero"/>
        <c:auto val="1"/>
        <c:lblAlgn val="ctr"/>
        <c:lblOffset val="100"/>
        <c:noMultiLvlLbl val="0"/>
      </c:catAx>
      <c:valAx>
        <c:axId val="43212527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2140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5-4120-A5A9-8F3AD010E3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5.4090232536015151E-2</c:v>
                </c:pt>
                <c:pt idx="1">
                  <c:v>1.7831921185447838E-2</c:v>
                </c:pt>
                <c:pt idx="2">
                  <c:v>0.1123090209156536</c:v>
                </c:pt>
                <c:pt idx="3">
                  <c:v>5.9786019818833074E-2</c:v>
                </c:pt>
                <c:pt idx="4">
                  <c:v>6.3879060282877917E-2</c:v>
                </c:pt>
                <c:pt idx="5">
                  <c:v>6.6067837834999074E-2</c:v>
                </c:pt>
                <c:pt idx="6">
                  <c:v>0</c:v>
                </c:pt>
                <c:pt idx="7">
                  <c:v>0.10309844405551816</c:v>
                </c:pt>
                <c:pt idx="8">
                  <c:v>0.56034166932951179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75-4120-A5A9-8F3AD010E335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5-4120-A5A9-8F3AD010E3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0.16852705087293479</c:v>
                </c:pt>
                <c:pt idx="1">
                  <c:v>0.11499121380780998</c:v>
                </c:pt>
                <c:pt idx="2">
                  <c:v>0.15206120706529419</c:v>
                </c:pt>
                <c:pt idx="3">
                  <c:v>4.7170574306710962E-2</c:v>
                </c:pt>
                <c:pt idx="4">
                  <c:v>0.20630962686970347</c:v>
                </c:pt>
                <c:pt idx="5">
                  <c:v>0.16436732406397594</c:v>
                </c:pt>
                <c:pt idx="6">
                  <c:v>0</c:v>
                </c:pt>
                <c:pt idx="7">
                  <c:v>0.19206752311388778</c:v>
                </c:pt>
                <c:pt idx="8">
                  <c:v>0.3601537547413225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75-4120-A5A9-8F3AD010E335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0.25389102464847974</c:v>
                </c:pt>
                <c:pt idx="1">
                  <c:v>0.33976131538483073</c:v>
                </c:pt>
                <c:pt idx="2">
                  <c:v>0.21878872483886294</c:v>
                </c:pt>
                <c:pt idx="3">
                  <c:v>7.5049384449984879E-2</c:v>
                </c:pt>
                <c:pt idx="4">
                  <c:v>0.18232774570153754</c:v>
                </c:pt>
                <c:pt idx="5">
                  <c:v>0.28873338228240153</c:v>
                </c:pt>
                <c:pt idx="6">
                  <c:v>2.2627519468941898E-2</c:v>
                </c:pt>
                <c:pt idx="7">
                  <c:v>0.23438677249190495</c:v>
                </c:pt>
                <c:pt idx="8">
                  <c:v>5.0566686859565696E-2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5-4120-A5A9-8F3AD010E335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0.29348263149515597</c:v>
                </c:pt>
                <c:pt idx="1">
                  <c:v>0.27461847629910036</c:v>
                </c:pt>
                <c:pt idx="2">
                  <c:v>0.35683040273674982</c:v>
                </c:pt>
                <c:pt idx="3">
                  <c:v>0.66237171599933786</c:v>
                </c:pt>
                <c:pt idx="4">
                  <c:v>0.28767569312194463</c:v>
                </c:pt>
                <c:pt idx="5">
                  <c:v>0.23571574245318494</c:v>
                </c:pt>
                <c:pt idx="6">
                  <c:v>0.32017435180403514</c:v>
                </c:pt>
                <c:pt idx="7">
                  <c:v>0.29664657630390856</c:v>
                </c:pt>
                <c:pt idx="8">
                  <c:v>2.8937889069599869E-2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75-4120-A5A9-8F3AD010E335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975-4120-A5A9-8F3AD010E3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0.2300090604474144</c:v>
                </c:pt>
                <c:pt idx="1">
                  <c:v>0.25279707332281109</c:v>
                </c:pt>
                <c:pt idx="2">
                  <c:v>0.16001064444343949</c:v>
                </c:pt>
                <c:pt idx="3">
                  <c:v>0.15562230542513325</c:v>
                </c:pt>
                <c:pt idx="4">
                  <c:v>0.25980787402393646</c:v>
                </c:pt>
                <c:pt idx="5">
                  <c:v>0.24511571336543841</c:v>
                </c:pt>
                <c:pt idx="6">
                  <c:v>0.65719812872702299</c:v>
                </c:pt>
                <c:pt idx="7">
                  <c:v>0.17380068403478052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975-4120-A5A9-8F3AD010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26448"/>
        <c:axId val="432135464"/>
      </c:barChart>
      <c:catAx>
        <c:axId val="432126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5464"/>
        <c:crosses val="autoZero"/>
        <c:auto val="1"/>
        <c:lblAlgn val="ctr"/>
        <c:lblOffset val="100"/>
        <c:noMultiLvlLbl val="0"/>
      </c:catAx>
      <c:valAx>
        <c:axId val="43213546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2126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1080.3371849999999</c:v>
                </c:pt>
                <c:pt idx="1">
                  <c:v>426.6634325</c:v>
                </c:pt>
                <c:pt idx="2">
                  <c:v>135.34582269999999</c:v>
                </c:pt>
                <c:pt idx="3">
                  <c:v>424.44207259999996</c:v>
                </c:pt>
                <c:pt idx="4">
                  <c:v>348.3320994</c:v>
                </c:pt>
                <c:pt idx="5">
                  <c:v>5.5944664609999997</c:v>
                </c:pt>
                <c:pt idx="6">
                  <c:v>31.305917780000001</c:v>
                </c:pt>
                <c:pt idx="7">
                  <c:v>0.64735065869999997</c:v>
                </c:pt>
                <c:pt idx="8">
                  <c:v>3.8713588960000003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67-41FE-8156-85ABD3F36414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1086.10628581776</c:v>
                </c:pt>
                <c:pt idx="1">
                  <c:v>424.16344701571205</c:v>
                </c:pt>
                <c:pt idx="2">
                  <c:v>144.30807734001601</c:v>
                </c:pt>
                <c:pt idx="3">
                  <c:v>421.72222173458402</c:v>
                </c:pt>
                <c:pt idx="4">
                  <c:v>348.84098604450298</c:v>
                </c:pt>
                <c:pt idx="5">
                  <c:v>109.916262004092</c:v>
                </c:pt>
                <c:pt idx="6">
                  <c:v>14.886465272791598</c:v>
                </c:pt>
                <c:pt idx="7">
                  <c:v>414.04353740903105</c:v>
                </c:pt>
                <c:pt idx="8">
                  <c:v>7.552758542699971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67-41FE-8156-85ABD3F36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2133504"/>
        <c:axId val="432130760"/>
      </c:barChart>
      <c:catAx>
        <c:axId val="4321335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0760"/>
        <c:crosses val="autoZero"/>
        <c:auto val="1"/>
        <c:lblAlgn val="ctr"/>
        <c:lblOffset val="100"/>
        <c:noMultiLvlLbl val="0"/>
      </c:catAx>
      <c:valAx>
        <c:axId val="4321307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2133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264-4767-9199-9E129860B349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264-4767-9199-9E129860B349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264-4767-9199-9E129860B349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264-4767-9199-9E129860B349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264-4767-9199-9E129860B349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264-4767-9199-9E129860B349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264-4767-9199-9E129860B349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264-4767-9199-9E129860B349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2264-4767-9199-9E129860B34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264-4767-9199-9E129860B34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2264-4767-9199-9E129860B34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2264-4767-9199-9E129860B34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2264-4767-9199-9E129860B3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1086.10628581776</c:v>
                </c:pt>
                <c:pt idx="1">
                  <c:v>424.16344701571205</c:v>
                </c:pt>
                <c:pt idx="2">
                  <c:v>144.30807734001601</c:v>
                </c:pt>
                <c:pt idx="3">
                  <c:v>421.72222173458402</c:v>
                </c:pt>
                <c:pt idx="4">
                  <c:v>348.84098604450298</c:v>
                </c:pt>
                <c:pt idx="5">
                  <c:v>109.916262004092</c:v>
                </c:pt>
                <c:pt idx="6">
                  <c:v>14.886465272791598</c:v>
                </c:pt>
                <c:pt idx="7">
                  <c:v>414.04353740903105</c:v>
                </c:pt>
                <c:pt idx="8">
                  <c:v>7.552758542699971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264-4767-9199-9E129860B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A3-43CF-A024-A48609378F6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A3-43CF-A024-A48609378F6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A3-43CF-A024-A48609378F6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1331.3114253331401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692.50990585198895</c:v>
                </c:pt>
                <c:pt idx="5">
                  <c:v>494.16016001186205</c:v>
                </c:pt>
                <c:pt idx="6">
                  <c:v>149.92257189964602</c:v>
                </c:pt>
                <c:pt idx="7">
                  <c:v>275.42963693854301</c:v>
                </c:pt>
                <c:pt idx="8">
                  <c:v>28.206341146002796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A3-43CF-A024-A48609378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7384"/>
        <c:axId val="490888760"/>
      </c:barChart>
      <c:catAx>
        <c:axId val="490897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88760"/>
        <c:crosses val="autoZero"/>
        <c:auto val="1"/>
        <c:lblAlgn val="ctr"/>
        <c:lblOffset val="100"/>
        <c:noMultiLvlLbl val="0"/>
      </c:catAx>
      <c:valAx>
        <c:axId val="49088876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738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8AA-4E5C-B911-C7BF42BD5D8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AA-4E5C-B911-C7BF42BD5D8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AA-4E5C-B911-C7BF42BD5D8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286.87110526916479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494.89738144214175</c:v>
                </c:pt>
                <c:pt idx="5">
                  <c:v>454.94398822671889</c:v>
                </c:pt>
                <c:pt idx="6">
                  <c:v>443.68917401493343</c:v>
                </c:pt>
                <c:pt idx="7">
                  <c:v>665.28897811242268</c:v>
                </c:pt>
                <c:pt idx="8">
                  <c:v>734.54013401048951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AA-4E5C-B911-C7BF42BD5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4248"/>
        <c:axId val="490893464"/>
      </c:barChart>
      <c:catAx>
        <c:axId val="4908942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3464"/>
        <c:crosses val="autoZero"/>
        <c:auto val="1"/>
        <c:lblAlgn val="ctr"/>
        <c:lblOffset val="100"/>
        <c:noMultiLvlLbl val="0"/>
      </c:catAx>
      <c:valAx>
        <c:axId val="49089346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42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7D4-4AC6-A1D6-BA84097C1E8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D4-4AC6-A1D6-BA84097C1E8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D4-4AC6-A1D6-BA84097C1E8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170.34681014588563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340.11586162368695</c:v>
                </c:pt>
                <c:pt idx="5">
                  <c:v>363.67394760955403</c:v>
                </c:pt>
                <c:pt idx="6">
                  <c:v>299.54559820109091</c:v>
                </c:pt>
                <c:pt idx="7">
                  <c:v>461.89776444498239</c:v>
                </c:pt>
                <c:pt idx="8">
                  <c:v>592.57019214291586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D4-4AC6-A1D6-BA84097C1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05336"/>
        <c:axId val="500804552"/>
      </c:barChart>
      <c:catAx>
        <c:axId val="5008053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4552"/>
        <c:crosses val="autoZero"/>
        <c:auto val="1"/>
        <c:lblAlgn val="ctr"/>
        <c:lblOffset val="100"/>
        <c:noMultiLvlLbl val="0"/>
      </c:catAx>
      <c:valAx>
        <c:axId val="50080455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053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1E-4B79-9E70-471B74FBAF2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1E-4B79-9E70-471B74FBAF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1E-4B79-9E70-471B74FBAF2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1E-4B79-9E70-471B74FBAF2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71E-4B79-9E70-471B74FBAF2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1084.3874852279901</c:v>
                </c:pt>
                <c:pt idx="4" formatCode="#,##0">
                  <c:v>870.20796675724102</c:v>
                </c:pt>
                <c:pt idx="5">
                  <c:v>0</c:v>
                </c:pt>
                <c:pt idx="6" formatCode="#,##0">
                  <c:v>429.80850866110603</c:v>
                </c:pt>
                <c:pt idx="7" formatCode="#,##0">
                  <c:v>587.13608053485302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71E-4B79-9E70-471B74FBA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5528"/>
        <c:axId val="500819448"/>
      </c:barChart>
      <c:catAx>
        <c:axId val="5008155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9448"/>
        <c:crosses val="autoZero"/>
        <c:auto val="1"/>
        <c:lblAlgn val="ctr"/>
        <c:lblOffset val="100"/>
        <c:noMultiLvlLbl val="0"/>
      </c:catAx>
      <c:valAx>
        <c:axId val="5008194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552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2F7-44A6-BCDF-BEC0B4BBBBA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F7-44A6-BCDF-BEC0B4BBBBA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F7-44A6-BCDF-BEC0B4BBBBA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F7-44A6-BCDF-BEC0B4BBBBA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2F7-44A6-BCDF-BEC0B4BBBBA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301.02642345945367</c:v>
                </c:pt>
                <c:pt idx="4" formatCode="#,##0">
                  <c:v>348.20854177793649</c:v>
                </c:pt>
                <c:pt idx="5">
                  <c:v>0</c:v>
                </c:pt>
                <c:pt idx="6" formatCode="#,##0">
                  <c:v>485.98881576334924</c:v>
                </c:pt>
                <c:pt idx="7" formatCode="#,##0">
                  <c:v>630.78650680581552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F7-44A6-BCDF-BEC0B4BBB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09648"/>
        <c:axId val="500804944"/>
      </c:barChart>
      <c:catAx>
        <c:axId val="5008096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4944"/>
        <c:crosses val="autoZero"/>
        <c:auto val="1"/>
        <c:lblAlgn val="ctr"/>
        <c:lblOffset val="100"/>
        <c:noMultiLvlLbl val="0"/>
      </c:catAx>
      <c:valAx>
        <c:axId val="50080494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096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F2-44CF-817F-F9D103945D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F2-44CF-817F-F9D103945D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F2-44CF-817F-F9D103945D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F2-44CF-817F-F9D103945DF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F2-44CF-817F-F9D103945DF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174.7039608873836</c:v>
                </c:pt>
                <c:pt idx="4" formatCode="#,##0">
                  <c:v>240.31591691951095</c:v>
                </c:pt>
                <c:pt idx="5">
                  <c:v>0</c:v>
                </c:pt>
                <c:pt idx="6" formatCode="#,##0">
                  <c:v>353.83922669062815</c:v>
                </c:pt>
                <c:pt idx="7" formatCode="#,##0">
                  <c:v>447.58048523772908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BF2-44CF-817F-F9D103945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3568"/>
        <c:axId val="500815920"/>
      </c:barChart>
      <c:catAx>
        <c:axId val="500813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5920"/>
        <c:crosses val="autoZero"/>
        <c:auto val="1"/>
        <c:lblAlgn val="ctr"/>
        <c:lblOffset val="100"/>
        <c:noMultiLvlLbl val="0"/>
      </c:catAx>
      <c:valAx>
        <c:axId val="50081592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35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917.92428317468693</c:v>
                </c:pt>
                <c:pt idx="1">
                  <c:v>225.91731462308104</c:v>
                </c:pt>
                <c:pt idx="2">
                  <c:v>116.42758511490541</c:v>
                </c:pt>
                <c:pt idx="3">
                  <c:v>377.98645268314635</c:v>
                </c:pt>
                <c:pt idx="4">
                  <c:v>348.84098604450298</c:v>
                </c:pt>
                <c:pt idx="5">
                  <c:v>109.916262004092</c:v>
                </c:pt>
                <c:pt idx="6">
                  <c:v>14.886465272791598</c:v>
                </c:pt>
                <c:pt idx="7">
                  <c:v>414.04353740903105</c:v>
                </c:pt>
                <c:pt idx="8">
                  <c:v>7.552758542699971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76-4F03-BDF1-01C2283B16EC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84.559166818708491</c:v>
                </c:pt>
                <c:pt idx="1">
                  <c:v>28.017465555179001</c:v>
                </c:pt>
                <c:pt idx="2">
                  <c:v>12.474057711937199</c:v>
                </c:pt>
                <c:pt idx="3">
                  <c:v>28.466840231046799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76-4F03-BDF1-01C2283B16EC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83.6228358243645</c:v>
                </c:pt>
                <c:pt idx="1">
                  <c:v>170.22866683745201</c:v>
                </c:pt>
                <c:pt idx="2">
                  <c:v>15.406434513173402</c:v>
                </c:pt>
                <c:pt idx="3">
                  <c:v>15.268928820390901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76-4F03-BDF1-01C2283B1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1088"/>
        <c:axId val="426582464"/>
      </c:barChart>
      <c:catAx>
        <c:axId val="4265910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2464"/>
        <c:crosses val="autoZero"/>
        <c:auto val="1"/>
        <c:lblAlgn val="ctr"/>
        <c:lblOffset val="100"/>
        <c:noMultiLvlLbl val="0"/>
      </c:catAx>
      <c:valAx>
        <c:axId val="4265824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91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1"/>
  <sheetViews>
    <sheetView tabSelected="1" workbookViewId="0"/>
  </sheetViews>
  <sheetFormatPr baseColWidth="10" defaultRowHeight="15" x14ac:dyDescent="0.2"/>
  <cols>
    <col min="1" max="1" width="37.7109375" style="28" customWidth="1"/>
    <col min="2" max="2" width="57.7109375" style="28" customWidth="1"/>
    <col min="3" max="16384" width="11.42578125" style="29"/>
  </cols>
  <sheetData>
    <row r="1" spans="1:2" ht="18.75" x14ac:dyDescent="0.2">
      <c r="A1" s="27" t="s">
        <v>63</v>
      </c>
    </row>
    <row r="2" spans="1:2" ht="18.75" x14ac:dyDescent="0.2">
      <c r="A2" s="27" t="s">
        <v>64</v>
      </c>
    </row>
    <row r="4" spans="1:2" ht="12.75" x14ac:dyDescent="0.2">
      <c r="A4" s="54" t="s">
        <v>138</v>
      </c>
      <c r="B4" s="55"/>
    </row>
    <row r="5" spans="1:2" ht="12.75" x14ac:dyDescent="0.2">
      <c r="A5" s="56"/>
      <c r="B5" s="57"/>
    </row>
    <row r="6" spans="1:2" x14ac:dyDescent="0.2">
      <c r="A6" s="30" t="s">
        <v>65</v>
      </c>
      <c r="B6" s="31" t="s">
        <v>66</v>
      </c>
    </row>
    <row r="7" spans="1:2" x14ac:dyDescent="0.2">
      <c r="A7" s="32"/>
      <c r="B7" s="33"/>
    </row>
    <row r="8" spans="1:2" x14ac:dyDescent="0.2">
      <c r="A8" s="30" t="s">
        <v>67</v>
      </c>
      <c r="B8" s="31" t="s">
        <v>68</v>
      </c>
    </row>
    <row r="9" spans="1:2" x14ac:dyDescent="0.2">
      <c r="A9" s="34" t="s">
        <v>69</v>
      </c>
      <c r="B9" s="35">
        <v>26</v>
      </c>
    </row>
    <row r="10" spans="1:2" x14ac:dyDescent="0.2">
      <c r="A10" s="32"/>
      <c r="B10" s="33"/>
    </row>
    <row r="11" spans="1:2" x14ac:dyDescent="0.2">
      <c r="A11" s="30" t="s">
        <v>70</v>
      </c>
      <c r="B11" s="36"/>
    </row>
    <row r="12" spans="1:2" x14ac:dyDescent="0.2">
      <c r="A12" s="34" t="s">
        <v>71</v>
      </c>
      <c r="B12" s="37">
        <v>23</v>
      </c>
    </row>
    <row r="13" spans="1:2" x14ac:dyDescent="0.2">
      <c r="A13" s="32"/>
      <c r="B13" s="39"/>
    </row>
    <row r="14" spans="1:2" ht="30" x14ac:dyDescent="0.2">
      <c r="A14" s="30" t="s">
        <v>8</v>
      </c>
      <c r="B14" s="36" t="s">
        <v>72</v>
      </c>
    </row>
    <row r="15" spans="1:2" x14ac:dyDescent="0.2">
      <c r="A15" s="32"/>
      <c r="B15" s="39"/>
    </row>
    <row r="16" spans="1:2" ht="30" x14ac:dyDescent="0.2">
      <c r="A16" s="40" t="s">
        <v>73</v>
      </c>
      <c r="B16" s="38" t="s">
        <v>74</v>
      </c>
    </row>
    <row r="17" spans="1:2" x14ac:dyDescent="0.2">
      <c r="A17" s="32"/>
      <c r="B17" s="33"/>
    </row>
    <row r="19" spans="1:2" ht="17.100000000000001" customHeight="1" x14ac:dyDescent="0.2">
      <c r="A19" s="41" t="s">
        <v>75</v>
      </c>
    </row>
    <row r="20" spans="1:2" ht="15" customHeight="1" x14ac:dyDescent="0.2">
      <c r="A20" s="42" t="s">
        <v>76</v>
      </c>
    </row>
    <row r="21" spans="1:2" ht="15" customHeight="1" x14ac:dyDescent="0.2">
      <c r="A21" s="42" t="s">
        <v>77</v>
      </c>
    </row>
    <row r="22" spans="1:2" ht="15" customHeight="1" x14ac:dyDescent="0.2">
      <c r="A22" s="42" t="s">
        <v>78</v>
      </c>
    </row>
    <row r="23" spans="1:2" ht="15" customHeight="1" x14ac:dyDescent="0.2">
      <c r="A23" s="42" t="s">
        <v>79</v>
      </c>
    </row>
    <row r="24" spans="1:2" ht="15" customHeight="1" x14ac:dyDescent="0.2">
      <c r="A24" s="42" t="s">
        <v>80</v>
      </c>
    </row>
    <row r="25" spans="1:2" ht="15" customHeight="1" x14ac:dyDescent="0.2">
      <c r="A25" s="42" t="s">
        <v>81</v>
      </c>
    </row>
    <row r="26" spans="1:2" ht="15" customHeight="1" x14ac:dyDescent="0.2">
      <c r="A26" s="42" t="s">
        <v>82</v>
      </c>
    </row>
    <row r="27" spans="1:2" ht="15" customHeight="1" x14ac:dyDescent="0.2">
      <c r="A27" s="42" t="s">
        <v>83</v>
      </c>
    </row>
    <row r="28" spans="1:2" ht="15" customHeight="1" x14ac:dyDescent="0.2">
      <c r="A28" s="42" t="s">
        <v>84</v>
      </c>
    </row>
    <row r="29" spans="1:2" x14ac:dyDescent="0.2">
      <c r="A29" s="42"/>
    </row>
    <row r="30" spans="1:2" x14ac:dyDescent="0.2">
      <c r="A30" s="42"/>
    </row>
    <row r="31" spans="1:2" x14ac:dyDescent="0.2">
      <c r="A31" s="42"/>
    </row>
    <row r="32" spans="1:2" x14ac:dyDescent="0.2">
      <c r="A32" s="43" t="s">
        <v>64</v>
      </c>
    </row>
    <row r="33" spans="1:1" x14ac:dyDescent="0.2">
      <c r="A33" s="43" t="s">
        <v>85</v>
      </c>
    </row>
    <row r="34" spans="1:1" x14ac:dyDescent="0.2">
      <c r="A34" s="43" t="s">
        <v>86</v>
      </c>
    </row>
    <row r="35" spans="1:1" x14ac:dyDescent="0.2">
      <c r="A35" s="43"/>
    </row>
    <row r="36" spans="1:1" x14ac:dyDescent="0.2">
      <c r="A36" s="43" t="s">
        <v>87</v>
      </c>
    </row>
    <row r="37" spans="1:1" x14ac:dyDescent="0.2">
      <c r="A37" s="43" t="s">
        <v>63</v>
      </c>
    </row>
    <row r="38" spans="1:1" x14ac:dyDescent="0.2">
      <c r="A38" s="43" t="s">
        <v>88</v>
      </c>
    </row>
    <row r="39" spans="1:1" x14ac:dyDescent="0.2">
      <c r="A39" s="44" t="s">
        <v>89</v>
      </c>
    </row>
    <row r="40" spans="1:1" x14ac:dyDescent="0.2">
      <c r="A40" s="43"/>
    </row>
    <row r="41" spans="1:1" x14ac:dyDescent="0.2">
      <c r="A41" s="43" t="s">
        <v>90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1080.3371849999999</v>
      </c>
      <c r="D2" s="15">
        <v>1086.10628581776</v>
      </c>
      <c r="E2" s="15">
        <f t="shared" ref="E2:E11" si="0">D2-C2</f>
        <v>5.7691008177600906</v>
      </c>
      <c r="F2" s="24">
        <f t="shared" ref="F2:F11" si="1">D2/C2-1</f>
        <v>5.3400927949731614E-3</v>
      </c>
    </row>
    <row r="3" spans="1:6" ht="15" customHeight="1" x14ac:dyDescent="0.25">
      <c r="A3" s="8">
        <v>12</v>
      </c>
      <c r="B3" s="8" t="s">
        <v>2</v>
      </c>
      <c r="C3" s="17">
        <v>426.6634325</v>
      </c>
      <c r="D3" s="17">
        <v>424.16344701571205</v>
      </c>
      <c r="E3" s="17">
        <f t="shared" si="0"/>
        <v>-2.4999854842879472</v>
      </c>
      <c r="F3" s="25">
        <f t="shared" si="1"/>
        <v>-5.8593853933989193E-3</v>
      </c>
    </row>
    <row r="4" spans="1:6" ht="15" customHeight="1" x14ac:dyDescent="0.25">
      <c r="A4" s="8">
        <v>13</v>
      </c>
      <c r="B4" s="8" t="s">
        <v>3</v>
      </c>
      <c r="C4" s="17">
        <v>135.34582269999999</v>
      </c>
      <c r="D4" s="17">
        <v>144.30807734001601</v>
      </c>
      <c r="E4" s="17">
        <f t="shared" si="0"/>
        <v>8.9622546400160275</v>
      </c>
      <c r="F4" s="25">
        <f t="shared" si="1"/>
        <v>6.6217445512753326E-2</v>
      </c>
    </row>
    <row r="5" spans="1:6" ht="15" customHeight="1" x14ac:dyDescent="0.25">
      <c r="A5" s="8">
        <v>14</v>
      </c>
      <c r="B5" s="8" t="s">
        <v>4</v>
      </c>
      <c r="C5" s="17">
        <v>424.44207259999996</v>
      </c>
      <c r="D5" s="17">
        <v>421.72222173458402</v>
      </c>
      <c r="E5" s="17">
        <f t="shared" si="0"/>
        <v>-2.7198508654159355</v>
      </c>
      <c r="F5" s="25">
        <f t="shared" si="1"/>
        <v>-6.4080614081327703E-3</v>
      </c>
    </row>
    <row r="6" spans="1:6" ht="15" customHeight="1" x14ac:dyDescent="0.25">
      <c r="A6" s="8">
        <v>15</v>
      </c>
      <c r="B6" s="8" t="s">
        <v>5</v>
      </c>
      <c r="C6" s="17">
        <v>348.3320994</v>
      </c>
      <c r="D6" s="17">
        <v>348.84098604450298</v>
      </c>
      <c r="E6" s="17">
        <f t="shared" si="0"/>
        <v>0.50888664450297938</v>
      </c>
      <c r="F6" s="25">
        <f t="shared" si="1"/>
        <v>1.460923771824385E-3</v>
      </c>
    </row>
    <row r="7" spans="1:6" ht="15" customHeight="1" x14ac:dyDescent="0.25">
      <c r="A7" s="8">
        <v>16</v>
      </c>
      <c r="B7" s="8" t="s">
        <v>6</v>
      </c>
      <c r="C7" s="17">
        <v>5.5944664609999997</v>
      </c>
      <c r="D7" s="17">
        <v>109.916262004092</v>
      </c>
      <c r="E7" s="17">
        <f t="shared" si="0"/>
        <v>104.32179554309201</v>
      </c>
      <c r="F7" s="25">
        <f t="shared" si="1"/>
        <v>18.647318072301875</v>
      </c>
    </row>
    <row r="8" spans="1:6" ht="15" customHeight="1" x14ac:dyDescent="0.25">
      <c r="A8" s="8">
        <v>17</v>
      </c>
      <c r="B8" s="8" t="s">
        <v>7</v>
      </c>
      <c r="C8" s="17">
        <v>31.305917780000001</v>
      </c>
      <c r="D8" s="17">
        <v>14.886465272791598</v>
      </c>
      <c r="E8" s="17">
        <f t="shared" si="0"/>
        <v>-16.419452507208405</v>
      </c>
      <c r="F8" s="25">
        <f t="shared" si="1"/>
        <v>-0.52448398486812875</v>
      </c>
    </row>
    <row r="9" spans="1:6" ht="15" customHeight="1" x14ac:dyDescent="0.25">
      <c r="A9" s="8">
        <v>18</v>
      </c>
      <c r="B9" s="8" t="s">
        <v>8</v>
      </c>
      <c r="C9" s="17">
        <v>0.64735065869999997</v>
      </c>
      <c r="D9" s="17">
        <v>414.04353740903105</v>
      </c>
      <c r="E9" s="17">
        <f t="shared" si="0"/>
        <v>413.39618675033103</v>
      </c>
      <c r="F9" s="25">
        <f t="shared" si="1"/>
        <v>638.59699715221916</v>
      </c>
    </row>
    <row r="10" spans="1:6" ht="15" customHeight="1" x14ac:dyDescent="0.25">
      <c r="A10" s="8">
        <v>19</v>
      </c>
      <c r="B10" s="8" t="s">
        <v>9</v>
      </c>
      <c r="C10" s="17">
        <v>3.8713588960000003</v>
      </c>
      <c r="D10" s="17">
        <v>7.552758542699971</v>
      </c>
      <c r="E10" s="17">
        <f t="shared" si="0"/>
        <v>3.6813996466999708</v>
      </c>
      <c r="F10" s="25">
        <f t="shared" si="1"/>
        <v>0.95093215214525806</v>
      </c>
    </row>
    <row r="11" spans="1:6" ht="15" customHeight="1" x14ac:dyDescent="0.2">
      <c r="A11" s="60"/>
      <c r="B11" s="60"/>
      <c r="C11" s="11">
        <f t="shared" ref="C11:D11" si="2">SUM(C2:C10)</f>
        <v>2456.5397059956999</v>
      </c>
      <c r="D11" s="11">
        <f t="shared" si="2"/>
        <v>2971.5400411811897</v>
      </c>
      <c r="E11" s="23">
        <f t="shared" si="0"/>
        <v>515.0003351854898</v>
      </c>
      <c r="F11" s="26">
        <f t="shared" si="1"/>
        <v>0.20964462081704749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3" customWidth="1"/>
    <col min="2" max="2" width="70.7109375" style="53" customWidth="1"/>
    <col min="3" max="16384" width="11.42578125" style="45"/>
  </cols>
  <sheetData>
    <row r="1" spans="1:2" x14ac:dyDescent="0.25">
      <c r="A1" s="58" t="s">
        <v>91</v>
      </c>
      <c r="B1" s="58" t="s">
        <v>92</v>
      </c>
    </row>
    <row r="2" spans="1:2" x14ac:dyDescent="0.25">
      <c r="A2" s="59"/>
      <c r="B2" s="59"/>
    </row>
    <row r="3" spans="1:2" x14ac:dyDescent="0.25">
      <c r="A3" s="46" t="s">
        <v>28</v>
      </c>
      <c r="B3" s="47" t="s">
        <v>93</v>
      </c>
    </row>
    <row r="4" spans="1:2" x14ac:dyDescent="0.25">
      <c r="A4" s="48" t="s">
        <v>34</v>
      </c>
      <c r="B4" s="49" t="s">
        <v>94</v>
      </c>
    </row>
    <row r="5" spans="1:2" ht="30" x14ac:dyDescent="0.25">
      <c r="A5" s="48" t="s">
        <v>0</v>
      </c>
      <c r="B5" s="49" t="s">
        <v>95</v>
      </c>
    </row>
    <row r="6" spans="1:2" ht="30" x14ac:dyDescent="0.25">
      <c r="A6" s="48" t="s">
        <v>35</v>
      </c>
      <c r="B6" s="49" t="s">
        <v>96</v>
      </c>
    </row>
    <row r="7" spans="1:2" ht="30" x14ac:dyDescent="0.25">
      <c r="A7" s="48" t="s">
        <v>36</v>
      </c>
      <c r="B7" s="49" t="s">
        <v>97</v>
      </c>
    </row>
    <row r="8" spans="1:2" x14ac:dyDescent="0.25">
      <c r="A8" s="48" t="s">
        <v>29</v>
      </c>
      <c r="B8" s="49" t="s">
        <v>98</v>
      </c>
    </row>
    <row r="9" spans="1:2" ht="30" x14ac:dyDescent="0.25">
      <c r="A9" s="48" t="s">
        <v>30</v>
      </c>
      <c r="B9" s="49" t="s">
        <v>99</v>
      </c>
    </row>
    <row r="10" spans="1:2" ht="45" x14ac:dyDescent="0.25">
      <c r="A10" s="48" t="s">
        <v>31</v>
      </c>
      <c r="B10" s="49" t="s">
        <v>100</v>
      </c>
    </row>
    <row r="11" spans="1:2" ht="17.25" x14ac:dyDescent="0.25">
      <c r="A11" s="48" t="s">
        <v>101</v>
      </c>
      <c r="B11" s="49" t="s">
        <v>102</v>
      </c>
    </row>
    <row r="12" spans="1:2" ht="45" x14ac:dyDescent="0.25">
      <c r="A12" s="48" t="s">
        <v>32</v>
      </c>
      <c r="B12" s="49" t="s">
        <v>103</v>
      </c>
    </row>
    <row r="13" spans="1:2" ht="17.25" x14ac:dyDescent="0.25">
      <c r="A13" s="48" t="s">
        <v>104</v>
      </c>
      <c r="B13" s="50" t="s">
        <v>105</v>
      </c>
    </row>
    <row r="14" spans="1:2" ht="17.25" x14ac:dyDescent="0.25">
      <c r="A14" s="48" t="s">
        <v>106</v>
      </c>
      <c r="B14" s="50" t="s">
        <v>107</v>
      </c>
    </row>
    <row r="15" spans="1:2" x14ac:dyDescent="0.25">
      <c r="A15" s="48" t="s">
        <v>37</v>
      </c>
      <c r="B15" s="50" t="s">
        <v>108</v>
      </c>
    </row>
    <row r="16" spans="1:2" x14ac:dyDescent="0.25">
      <c r="A16" s="48" t="s">
        <v>38</v>
      </c>
      <c r="B16" s="50" t="s">
        <v>109</v>
      </c>
    </row>
    <row r="17" spans="1:2" x14ac:dyDescent="0.25">
      <c r="A17" s="48" t="s">
        <v>39</v>
      </c>
      <c r="B17" s="50" t="s">
        <v>110</v>
      </c>
    </row>
    <row r="18" spans="1:2" ht="30" x14ac:dyDescent="0.25">
      <c r="A18" s="48" t="s">
        <v>40</v>
      </c>
      <c r="B18" s="50" t="s">
        <v>111</v>
      </c>
    </row>
    <row r="19" spans="1:2" x14ac:dyDescent="0.25">
      <c r="A19" s="48" t="s">
        <v>41</v>
      </c>
      <c r="B19" s="50" t="s">
        <v>112</v>
      </c>
    </row>
    <row r="20" spans="1:2" x14ac:dyDescent="0.25">
      <c r="A20" s="48" t="s">
        <v>42</v>
      </c>
      <c r="B20" s="50" t="s">
        <v>113</v>
      </c>
    </row>
    <row r="21" spans="1:2" ht="30" x14ac:dyDescent="0.25">
      <c r="A21" s="48" t="s">
        <v>43</v>
      </c>
      <c r="B21" s="50" t="s">
        <v>114</v>
      </c>
    </row>
    <row r="22" spans="1:2" x14ac:dyDescent="0.25">
      <c r="A22" s="48" t="s">
        <v>44</v>
      </c>
      <c r="B22" s="50" t="s">
        <v>115</v>
      </c>
    </row>
    <row r="23" spans="1:2" ht="17.25" x14ac:dyDescent="0.25">
      <c r="A23" s="48" t="s">
        <v>116</v>
      </c>
      <c r="B23" s="50" t="s">
        <v>117</v>
      </c>
    </row>
    <row r="24" spans="1:2" ht="45" x14ac:dyDescent="0.25">
      <c r="A24" s="48" t="s">
        <v>118</v>
      </c>
      <c r="B24" s="50" t="s">
        <v>119</v>
      </c>
    </row>
    <row r="25" spans="1:2" x14ac:dyDescent="0.25">
      <c r="A25" s="48" t="s">
        <v>45</v>
      </c>
      <c r="B25" s="50" t="s">
        <v>120</v>
      </c>
    </row>
    <row r="26" spans="1:2" x14ac:dyDescent="0.25">
      <c r="A26" s="48" t="s">
        <v>46</v>
      </c>
      <c r="B26" s="50" t="s">
        <v>121</v>
      </c>
    </row>
    <row r="27" spans="1:2" x14ac:dyDescent="0.25">
      <c r="A27" s="48" t="s">
        <v>47</v>
      </c>
      <c r="B27" s="50" t="s">
        <v>122</v>
      </c>
    </row>
    <row r="28" spans="1:2" x14ac:dyDescent="0.25">
      <c r="A28" s="48" t="s">
        <v>48</v>
      </c>
      <c r="B28" s="50" t="s">
        <v>123</v>
      </c>
    </row>
    <row r="29" spans="1:2" x14ac:dyDescent="0.25">
      <c r="A29" s="48" t="s">
        <v>49</v>
      </c>
      <c r="B29" s="50" t="s">
        <v>124</v>
      </c>
    </row>
    <row r="30" spans="1:2" x14ac:dyDescent="0.25">
      <c r="A30" s="48" t="s">
        <v>50</v>
      </c>
      <c r="B30" s="50" t="s">
        <v>125</v>
      </c>
    </row>
    <row r="31" spans="1:2" x14ac:dyDescent="0.25">
      <c r="A31" s="48" t="s">
        <v>51</v>
      </c>
      <c r="B31" s="50" t="s">
        <v>126</v>
      </c>
    </row>
    <row r="32" spans="1:2" x14ac:dyDescent="0.25">
      <c r="A32" s="48" t="s">
        <v>52</v>
      </c>
      <c r="B32" s="50" t="s">
        <v>127</v>
      </c>
    </row>
    <row r="33" spans="1:2" x14ac:dyDescent="0.25">
      <c r="A33" s="48" t="s">
        <v>53</v>
      </c>
      <c r="B33" s="50" t="s">
        <v>128</v>
      </c>
    </row>
    <row r="34" spans="1:2" x14ac:dyDescent="0.25">
      <c r="A34" s="48" t="s">
        <v>54</v>
      </c>
      <c r="B34" s="50" t="s">
        <v>129</v>
      </c>
    </row>
    <row r="35" spans="1:2" x14ac:dyDescent="0.25">
      <c r="A35" s="48" t="s">
        <v>55</v>
      </c>
      <c r="B35" s="50" t="s">
        <v>130</v>
      </c>
    </row>
    <row r="36" spans="1:2" x14ac:dyDescent="0.25">
      <c r="A36" s="48" t="s">
        <v>56</v>
      </c>
      <c r="B36" s="50" t="s">
        <v>131</v>
      </c>
    </row>
    <row r="37" spans="1:2" x14ac:dyDescent="0.25">
      <c r="A37" s="48" t="s">
        <v>57</v>
      </c>
      <c r="B37" s="50" t="s">
        <v>132</v>
      </c>
    </row>
    <row r="38" spans="1:2" ht="30" x14ac:dyDescent="0.25">
      <c r="A38" s="48" t="s">
        <v>58</v>
      </c>
      <c r="B38" s="50" t="s">
        <v>133</v>
      </c>
    </row>
    <row r="39" spans="1:2" x14ac:dyDescent="0.25">
      <c r="A39" s="48" t="s">
        <v>134</v>
      </c>
      <c r="B39" s="50" t="s">
        <v>135</v>
      </c>
    </row>
    <row r="40" spans="1:2" x14ac:dyDescent="0.25">
      <c r="A40" s="51" t="s">
        <v>136</v>
      </c>
      <c r="B40" s="52" t="s">
        <v>137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1086.10628581776</v>
      </c>
      <c r="D2" s="7">
        <f t="shared" ref="D2:D10" si="0">C2/$C$11</f>
        <v>0.36550282707482273</v>
      </c>
      <c r="E2" s="6">
        <v>53731</v>
      </c>
      <c r="F2" s="6">
        <v>5728</v>
      </c>
      <c r="G2" s="6">
        <f>(C2*10000)/E2</f>
        <v>202.13773907386053</v>
      </c>
      <c r="H2" s="6">
        <f>(C2*10000)/F2</f>
        <v>1896.1352755198325</v>
      </c>
      <c r="I2" s="6">
        <f>(C2*10000)/(E2+F2)</f>
        <v>182.66474138780674</v>
      </c>
    </row>
    <row r="3" spans="1:9" ht="15" customHeight="1" x14ac:dyDescent="0.25">
      <c r="A3" s="8">
        <v>12</v>
      </c>
      <c r="B3" s="8" t="s">
        <v>2</v>
      </c>
      <c r="C3" s="9">
        <v>424.16344701571205</v>
      </c>
      <c r="D3" s="10">
        <f t="shared" si="0"/>
        <v>0.14274195909778375</v>
      </c>
      <c r="E3" s="9">
        <v>494</v>
      </c>
      <c r="F3" s="9">
        <v>15396</v>
      </c>
      <c r="G3" s="9">
        <f t="shared" ref="G3:G10" si="1">(C3*10000)/E3</f>
        <v>8586.3045954597583</v>
      </c>
      <c r="H3" s="9">
        <f t="shared" ref="H3:H10" si="2">(C3*10000)/F3</f>
        <v>275.50236880729545</v>
      </c>
      <c r="I3" s="9">
        <f t="shared" ref="I3:I10" si="3">(C3*10000)/(E3+F3)</f>
        <v>266.93734865683575</v>
      </c>
    </row>
    <row r="4" spans="1:9" ht="15" customHeight="1" x14ac:dyDescent="0.25">
      <c r="A4" s="8">
        <v>13</v>
      </c>
      <c r="B4" s="8" t="s">
        <v>3</v>
      </c>
      <c r="C4" s="9">
        <v>144.30807734001601</v>
      </c>
      <c r="D4" s="10">
        <f t="shared" si="0"/>
        <v>4.8563396535169494E-2</v>
      </c>
      <c r="E4" s="9">
        <v>5371</v>
      </c>
      <c r="F4" s="9">
        <v>4243</v>
      </c>
      <c r="G4" s="9">
        <f t="shared" si="1"/>
        <v>268.68009186374235</v>
      </c>
      <c r="H4" s="9">
        <f t="shared" si="2"/>
        <v>340.10859613484797</v>
      </c>
      <c r="I4" s="9">
        <f t="shared" si="3"/>
        <v>150.10201512379447</v>
      </c>
    </row>
    <row r="5" spans="1:9" ht="15" customHeight="1" x14ac:dyDescent="0.25">
      <c r="A5" s="8">
        <v>14</v>
      </c>
      <c r="B5" s="8" t="s">
        <v>4</v>
      </c>
      <c r="C5" s="9">
        <v>421.72222173458402</v>
      </c>
      <c r="D5" s="10">
        <f t="shared" si="0"/>
        <v>0.14192042371636665</v>
      </c>
      <c r="E5" s="9">
        <v>18008</v>
      </c>
      <c r="F5" s="9">
        <v>13076</v>
      </c>
      <c r="G5" s="9">
        <f t="shared" si="1"/>
        <v>234.1860405012128</v>
      </c>
      <c r="H5" s="9">
        <f t="shared" si="2"/>
        <v>322.51622953088406</v>
      </c>
      <c r="I5" s="9">
        <f t="shared" si="3"/>
        <v>135.67179955429933</v>
      </c>
    </row>
    <row r="6" spans="1:9" ht="15" customHeight="1" x14ac:dyDescent="0.25">
      <c r="A6" s="8">
        <v>15</v>
      </c>
      <c r="B6" s="8" t="s">
        <v>5</v>
      </c>
      <c r="C6" s="9">
        <v>348.84098604450298</v>
      </c>
      <c r="D6" s="10">
        <f t="shared" si="0"/>
        <v>0.11739400486282472</v>
      </c>
      <c r="E6" s="9">
        <v>1340</v>
      </c>
      <c r="F6" s="9">
        <v>5665</v>
      </c>
      <c r="G6" s="9">
        <f t="shared" si="1"/>
        <v>2603.2909406306194</v>
      </c>
      <c r="H6" s="9">
        <f t="shared" si="2"/>
        <v>615.78285268226477</v>
      </c>
      <c r="I6" s="9">
        <f t="shared" si="3"/>
        <v>497.98855966381586</v>
      </c>
    </row>
    <row r="7" spans="1:9" ht="15" customHeight="1" x14ac:dyDescent="0.25">
      <c r="A7" s="8">
        <v>16</v>
      </c>
      <c r="B7" s="8" t="s">
        <v>6</v>
      </c>
      <c r="C7" s="9">
        <v>109.916262004092</v>
      </c>
      <c r="D7" s="10">
        <f t="shared" si="0"/>
        <v>3.6989662087945546E-2</v>
      </c>
      <c r="E7" s="9">
        <v>30</v>
      </c>
      <c r="F7" s="9">
        <v>68</v>
      </c>
      <c r="G7" s="9">
        <f t="shared" si="1"/>
        <v>36638.754001364003</v>
      </c>
      <c r="H7" s="9">
        <f t="shared" si="2"/>
        <v>16164.156177072355</v>
      </c>
      <c r="I7" s="9">
        <f t="shared" si="3"/>
        <v>11215.945102458369</v>
      </c>
    </row>
    <row r="8" spans="1:9" ht="15" customHeight="1" x14ac:dyDescent="0.25">
      <c r="A8" s="8">
        <v>17</v>
      </c>
      <c r="B8" s="8" t="s">
        <v>7</v>
      </c>
      <c r="C8" s="9">
        <v>14.886465272791598</v>
      </c>
      <c r="D8" s="10">
        <f t="shared" si="0"/>
        <v>5.0096801882145315E-3</v>
      </c>
      <c r="E8" s="9">
        <v>5</v>
      </c>
      <c r="F8" s="9">
        <v>6</v>
      </c>
      <c r="G8" s="9">
        <f t="shared" si="1"/>
        <v>29772.9305455832</v>
      </c>
      <c r="H8" s="9">
        <f t="shared" si="2"/>
        <v>24810.775454652667</v>
      </c>
      <c r="I8" s="9">
        <f t="shared" si="3"/>
        <v>13533.150247992364</v>
      </c>
    </row>
    <row r="9" spans="1:9" ht="15" customHeight="1" x14ac:dyDescent="0.25">
      <c r="A9" s="8">
        <v>18</v>
      </c>
      <c r="B9" s="8" t="s">
        <v>8</v>
      </c>
      <c r="C9" s="9">
        <v>414.04353740903105</v>
      </c>
      <c r="D9" s="10">
        <f t="shared" si="0"/>
        <v>0.13933634804545605</v>
      </c>
      <c r="E9" s="9">
        <v>179</v>
      </c>
      <c r="F9" s="9">
        <v>74</v>
      </c>
      <c r="G9" s="9">
        <f t="shared" si="1"/>
        <v>23130.9238775995</v>
      </c>
      <c r="H9" s="9">
        <f t="shared" si="2"/>
        <v>55951.829379598792</v>
      </c>
      <c r="I9" s="9">
        <f t="shared" si="3"/>
        <v>16365.357209843125</v>
      </c>
    </row>
    <row r="10" spans="1:9" ht="15" customHeight="1" x14ac:dyDescent="0.25">
      <c r="A10" s="8">
        <v>19</v>
      </c>
      <c r="B10" s="8" t="s">
        <v>9</v>
      </c>
      <c r="C10" s="9">
        <v>7.552758542699971</v>
      </c>
      <c r="D10" s="10">
        <f t="shared" si="0"/>
        <v>2.5416983914165071E-3</v>
      </c>
      <c r="E10" s="9">
        <v>8</v>
      </c>
      <c r="F10" s="9">
        <v>124</v>
      </c>
      <c r="G10" s="9">
        <f t="shared" si="1"/>
        <v>9440.9481783749634</v>
      </c>
      <c r="H10" s="9">
        <f t="shared" si="2"/>
        <v>609.09343086290085</v>
      </c>
      <c r="I10" s="9">
        <f t="shared" si="3"/>
        <v>572.17867747727053</v>
      </c>
    </row>
    <row r="11" spans="1:9" ht="15" customHeight="1" x14ac:dyDescent="0.2">
      <c r="A11" s="60"/>
      <c r="B11" s="60"/>
      <c r="C11" s="11">
        <f>SUM(C2:C10)</f>
        <v>2971.5400411811897</v>
      </c>
      <c r="D11" s="12"/>
      <c r="E11" s="11">
        <f>SUM(E2:E10)</f>
        <v>79166</v>
      </c>
      <c r="F11" s="11">
        <f>SUM(F2:F10)</f>
        <v>44380</v>
      </c>
      <c r="G11" s="11">
        <f>(C11*10000)/E11</f>
        <v>375.35558714362094</v>
      </c>
      <c r="H11" s="11">
        <f>(C11*10000)/F11</f>
        <v>669.56738196962363</v>
      </c>
      <c r="I11" s="11">
        <f>(C11*10000)/(E11+F11)</f>
        <v>240.52094290233512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19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</row>
    <row r="3" spans="1:9" ht="15" customHeight="1" x14ac:dyDescent="0.25">
      <c r="A3" s="8">
        <v>12</v>
      </c>
      <c r="B3" s="8" t="s">
        <v>20</v>
      </c>
      <c r="C3" s="9">
        <v>1331.3114253331401</v>
      </c>
      <c r="D3" s="10">
        <f>C3/$C$11</f>
        <v>0.44802069192510219</v>
      </c>
      <c r="E3" s="9">
        <v>46408</v>
      </c>
      <c r="F3" s="9">
        <v>31745</v>
      </c>
      <c r="G3" s="9">
        <f t="shared" ref="G3:G10" si="0">(C3*10000)/E3</f>
        <v>286.87110526916479</v>
      </c>
      <c r="H3" s="9">
        <f t="shared" ref="H3:H10" si="1">(C3*10000)/F3</f>
        <v>419.37672872362265</v>
      </c>
      <c r="I3" s="9">
        <f t="shared" ref="I3:I10" si="2">(C3*10000)/(E3+F3)</f>
        <v>170.34681014588563</v>
      </c>
    </row>
    <row r="4" spans="1:9" ht="15" customHeight="1" x14ac:dyDescent="0.25">
      <c r="A4" s="8">
        <v>13</v>
      </c>
      <c r="B4" s="8" t="s">
        <v>21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</row>
    <row r="5" spans="1:9" ht="15" customHeight="1" x14ac:dyDescent="0.25">
      <c r="A5" s="8">
        <v>21</v>
      </c>
      <c r="B5" s="8" t="s">
        <v>22</v>
      </c>
      <c r="C5" s="14" t="s">
        <v>62</v>
      </c>
      <c r="D5" s="14" t="s">
        <v>62</v>
      </c>
      <c r="E5" s="14" t="s">
        <v>62</v>
      </c>
      <c r="F5" s="14" t="s">
        <v>62</v>
      </c>
      <c r="G5" s="14" t="s">
        <v>62</v>
      </c>
      <c r="H5" s="14" t="s">
        <v>62</v>
      </c>
      <c r="I5" s="14" t="s">
        <v>62</v>
      </c>
    </row>
    <row r="6" spans="1:9" ht="15" customHeight="1" x14ac:dyDescent="0.25">
      <c r="A6" s="8">
        <v>22</v>
      </c>
      <c r="B6" s="8" t="s">
        <v>23</v>
      </c>
      <c r="C6" s="9">
        <v>692.50990585198895</v>
      </c>
      <c r="D6" s="10">
        <f>C6/$C$11</f>
        <v>0.23304747580541346</v>
      </c>
      <c r="E6" s="9">
        <v>13993</v>
      </c>
      <c r="F6" s="9">
        <v>6368</v>
      </c>
      <c r="G6" s="9">
        <f t="shared" si="0"/>
        <v>494.89738144214175</v>
      </c>
      <c r="H6" s="9">
        <f t="shared" si="1"/>
        <v>1087.4841486369173</v>
      </c>
      <c r="I6" s="9">
        <f t="shared" si="2"/>
        <v>340.11586162368695</v>
      </c>
    </row>
    <row r="7" spans="1:9" ht="15" customHeight="1" x14ac:dyDescent="0.25">
      <c r="A7" s="8">
        <v>23</v>
      </c>
      <c r="B7" s="8" t="s">
        <v>24</v>
      </c>
      <c r="C7" s="9">
        <v>494.16016001186205</v>
      </c>
      <c r="D7" s="10">
        <f>C7/$C$11</f>
        <v>0.16629766153695649</v>
      </c>
      <c r="E7" s="9">
        <v>10862</v>
      </c>
      <c r="F7" s="9">
        <v>2726</v>
      </c>
      <c r="G7" s="9">
        <f t="shared" si="0"/>
        <v>454.94398822671889</v>
      </c>
      <c r="H7" s="9">
        <f t="shared" si="1"/>
        <v>1812.7665444308952</v>
      </c>
      <c r="I7" s="9">
        <f t="shared" si="2"/>
        <v>363.67394760955403</v>
      </c>
    </row>
    <row r="8" spans="1:9" ht="15" customHeight="1" x14ac:dyDescent="0.25">
      <c r="A8" s="8">
        <v>31</v>
      </c>
      <c r="B8" s="8" t="s">
        <v>25</v>
      </c>
      <c r="C8" s="9">
        <v>149.92257189964602</v>
      </c>
      <c r="D8" s="10">
        <f>C8/$C$11</f>
        <v>5.0452819017054881E-2</v>
      </c>
      <c r="E8" s="9">
        <v>3379</v>
      </c>
      <c r="F8" s="9">
        <v>1626</v>
      </c>
      <c r="G8" s="9">
        <f t="shared" si="0"/>
        <v>443.68917401493343</v>
      </c>
      <c r="H8" s="9">
        <f t="shared" si="1"/>
        <v>922.03303751319811</v>
      </c>
      <c r="I8" s="9">
        <f t="shared" si="2"/>
        <v>299.54559820109091</v>
      </c>
    </row>
    <row r="9" spans="1:9" ht="15" customHeight="1" x14ac:dyDescent="0.25">
      <c r="A9" s="8">
        <v>32</v>
      </c>
      <c r="B9" s="8" t="s">
        <v>26</v>
      </c>
      <c r="C9" s="9">
        <v>275.42963693854301</v>
      </c>
      <c r="D9" s="10">
        <f>C9/$C$11</f>
        <v>9.2689189148216958E-2</v>
      </c>
      <c r="E9" s="9">
        <v>4140</v>
      </c>
      <c r="F9" s="9">
        <v>1823</v>
      </c>
      <c r="G9" s="9">
        <f t="shared" si="0"/>
        <v>665.28897811242268</v>
      </c>
      <c r="H9" s="9">
        <f t="shared" si="1"/>
        <v>1510.8592262125235</v>
      </c>
      <c r="I9" s="9">
        <f t="shared" si="2"/>
        <v>461.89776444498239</v>
      </c>
    </row>
    <row r="10" spans="1:9" ht="15" customHeight="1" x14ac:dyDescent="0.25">
      <c r="A10" s="8">
        <v>33</v>
      </c>
      <c r="B10" s="8" t="s">
        <v>27</v>
      </c>
      <c r="C10" s="9">
        <v>28.206341146002796</v>
      </c>
      <c r="D10" s="10">
        <f>C10/$C$11</f>
        <v>9.4921625672561415E-3</v>
      </c>
      <c r="E10" s="9">
        <v>384</v>
      </c>
      <c r="F10" s="9">
        <v>92</v>
      </c>
      <c r="G10" s="9">
        <f t="shared" si="0"/>
        <v>734.54013401048951</v>
      </c>
      <c r="H10" s="9">
        <f t="shared" si="1"/>
        <v>3065.906646304652</v>
      </c>
      <c r="I10" s="9">
        <f t="shared" si="2"/>
        <v>592.57019214291586</v>
      </c>
    </row>
    <row r="11" spans="1:9" ht="15" customHeight="1" x14ac:dyDescent="0.2">
      <c r="A11" s="60"/>
      <c r="B11" s="60"/>
      <c r="C11" s="11">
        <f>SUM(C2:C10)</f>
        <v>2971.5400411811825</v>
      </c>
      <c r="D11" s="12"/>
      <c r="E11" s="11">
        <f>SUM(E2:E10)</f>
        <v>79166</v>
      </c>
      <c r="F11" s="11">
        <f>SUM(F2:F10)</f>
        <v>44380</v>
      </c>
      <c r="G11" s="11">
        <f>(C11*10000)/E11</f>
        <v>375.35558714362003</v>
      </c>
      <c r="H11" s="11">
        <f>(C11*10000)/F11</f>
        <v>669.56738196962203</v>
      </c>
      <c r="I11" s="11">
        <f>(C11*10000)/(E11+F11)</f>
        <v>240.52094290233455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10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</row>
    <row r="3" spans="1:9" ht="15" customHeight="1" x14ac:dyDescent="0.25">
      <c r="A3" s="8">
        <v>2</v>
      </c>
      <c r="B3" s="8" t="s">
        <v>11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</row>
    <row r="4" spans="1:9" ht="15" customHeight="1" x14ac:dyDescent="0.25">
      <c r="A4" s="8">
        <v>3</v>
      </c>
      <c r="B4" s="8" t="s">
        <v>12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</row>
    <row r="5" spans="1:9" ht="15" customHeight="1" x14ac:dyDescent="0.25">
      <c r="A5" s="8">
        <v>4</v>
      </c>
      <c r="B5" s="8" t="s">
        <v>13</v>
      </c>
      <c r="C5" s="9">
        <v>1084.3874852279901</v>
      </c>
      <c r="D5" s="10">
        <f>C5/$C$11</f>
        <v>0.36492440626744671</v>
      </c>
      <c r="E5" s="9">
        <v>36023</v>
      </c>
      <c r="F5" s="9">
        <v>26047</v>
      </c>
      <c r="G5" s="9">
        <f t="shared" ref="G5:G9" si="0">(C5*10000)/E5</f>
        <v>301.02642345945367</v>
      </c>
      <c r="H5" s="9">
        <f t="shared" ref="H5:H9" si="1">(C5*10000)/F5</f>
        <v>416.31953208737667</v>
      </c>
      <c r="I5" s="9">
        <f t="shared" ref="I5:I9" si="2">(C5*10000)/(E5+F5)</f>
        <v>174.7039608873836</v>
      </c>
    </row>
    <row r="6" spans="1:9" ht="15" customHeight="1" x14ac:dyDescent="0.25">
      <c r="A6" s="8">
        <v>5</v>
      </c>
      <c r="B6" s="8" t="s">
        <v>14</v>
      </c>
      <c r="C6" s="9">
        <v>870.20796675724102</v>
      </c>
      <c r="D6" s="10">
        <f>C6/$C$11</f>
        <v>0.29284746451248644</v>
      </c>
      <c r="E6" s="9">
        <v>24991</v>
      </c>
      <c r="F6" s="9">
        <v>11220</v>
      </c>
      <c r="G6" s="9">
        <f t="shared" si="0"/>
        <v>348.20854177793649</v>
      </c>
      <c r="H6" s="9">
        <f t="shared" si="1"/>
        <v>775.58642313479595</v>
      </c>
      <c r="I6" s="9">
        <f t="shared" si="2"/>
        <v>240.31591691951095</v>
      </c>
    </row>
    <row r="7" spans="1:9" ht="15" customHeight="1" x14ac:dyDescent="0.25">
      <c r="A7" s="8">
        <v>6</v>
      </c>
      <c r="B7" s="8" t="s">
        <v>15</v>
      </c>
      <c r="C7" s="14" t="s">
        <v>62</v>
      </c>
      <c r="D7" s="14" t="s">
        <v>62</v>
      </c>
      <c r="E7" s="14" t="s">
        <v>62</v>
      </c>
      <c r="F7" s="14" t="s">
        <v>62</v>
      </c>
      <c r="G7" s="14" t="s">
        <v>62</v>
      </c>
      <c r="H7" s="14" t="s">
        <v>62</v>
      </c>
      <c r="I7" s="14" t="s">
        <v>62</v>
      </c>
    </row>
    <row r="8" spans="1:9" ht="15" customHeight="1" x14ac:dyDescent="0.25">
      <c r="A8" s="8">
        <v>7</v>
      </c>
      <c r="B8" s="8" t="s">
        <v>16</v>
      </c>
      <c r="C8" s="9">
        <v>429.80850866110603</v>
      </c>
      <c r="D8" s="10">
        <f>C8/$C$11</f>
        <v>0.14464166819379512</v>
      </c>
      <c r="E8" s="9">
        <v>8844</v>
      </c>
      <c r="F8" s="9">
        <v>3303</v>
      </c>
      <c r="G8" s="9">
        <f t="shared" si="0"/>
        <v>485.98881576334924</v>
      </c>
      <c r="H8" s="9">
        <f t="shared" si="1"/>
        <v>1301.2670561946898</v>
      </c>
      <c r="I8" s="9">
        <f t="shared" si="2"/>
        <v>353.83922669062815</v>
      </c>
    </row>
    <row r="9" spans="1:9" ht="15" customHeight="1" x14ac:dyDescent="0.25">
      <c r="A9" s="8">
        <v>8</v>
      </c>
      <c r="B9" s="8" t="s">
        <v>17</v>
      </c>
      <c r="C9" s="9">
        <v>587.13608053485302</v>
      </c>
      <c r="D9" s="10">
        <f>C9/$C$11</f>
        <v>0.1975864610262717</v>
      </c>
      <c r="E9" s="9">
        <v>9308</v>
      </c>
      <c r="F9" s="9">
        <v>3810</v>
      </c>
      <c r="G9" s="9">
        <f t="shared" si="0"/>
        <v>630.78650680581552</v>
      </c>
      <c r="H9" s="9">
        <f t="shared" si="1"/>
        <v>1541.0395814563071</v>
      </c>
      <c r="I9" s="9">
        <f t="shared" si="2"/>
        <v>447.58048523772908</v>
      </c>
    </row>
    <row r="10" spans="1:9" ht="15" customHeight="1" x14ac:dyDescent="0.25">
      <c r="A10" s="8">
        <v>9</v>
      </c>
      <c r="B10" s="8" t="s">
        <v>18</v>
      </c>
      <c r="C10" s="14" t="s">
        <v>62</v>
      </c>
      <c r="D10" s="14" t="s">
        <v>62</v>
      </c>
      <c r="E10" s="14" t="s">
        <v>62</v>
      </c>
      <c r="F10" s="14" t="s">
        <v>62</v>
      </c>
      <c r="G10" s="14" t="s">
        <v>62</v>
      </c>
      <c r="H10" s="14" t="s">
        <v>62</v>
      </c>
      <c r="I10" s="14" t="s">
        <v>62</v>
      </c>
    </row>
    <row r="11" spans="1:9" ht="15" customHeight="1" x14ac:dyDescent="0.2">
      <c r="A11" s="60"/>
      <c r="B11" s="60"/>
      <c r="C11" s="11">
        <f>SUM(C2:C10)</f>
        <v>2971.5400411811902</v>
      </c>
      <c r="D11" s="12"/>
      <c r="E11" s="11">
        <f>SUM(E2:E10)</f>
        <v>79166</v>
      </c>
      <c r="F11" s="11">
        <f>SUM(F2:F10)</f>
        <v>44380</v>
      </c>
      <c r="G11" s="11">
        <f>(C11*10000)/E11</f>
        <v>375.35558714362105</v>
      </c>
      <c r="H11" s="11">
        <f>(C11*10000)/F11</f>
        <v>669.56738196962374</v>
      </c>
      <c r="I11" s="11">
        <f>(C11*10000)/(E11+F11)</f>
        <v>240.52094290233518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83.6228358243645</v>
      </c>
      <c r="D2" s="15">
        <v>168.18200264307299</v>
      </c>
      <c r="E2" s="15">
        <v>917.92428317468693</v>
      </c>
      <c r="F2" s="15">
        <v>84.559166818708491</v>
      </c>
      <c r="G2" s="15">
        <v>83.6228358243645</v>
      </c>
      <c r="H2" s="16">
        <f>E2/SUM($E2:$G2)</f>
        <v>0.84515143237897383</v>
      </c>
      <c r="I2" s="16">
        <f t="shared" ref="I2:J2" si="0">F2/SUM($E2:$G2)</f>
        <v>7.7855333242125124E-2</v>
      </c>
      <c r="J2" s="16">
        <f t="shared" si="0"/>
        <v>7.6993234378901057E-2</v>
      </c>
    </row>
    <row r="3" spans="1:10" ht="15" customHeight="1" x14ac:dyDescent="0.25">
      <c r="A3" s="8">
        <v>12</v>
      </c>
      <c r="B3" s="8" t="s">
        <v>2</v>
      </c>
      <c r="C3" s="17">
        <v>170.22866683745201</v>
      </c>
      <c r="D3" s="17">
        <v>198.24613239263101</v>
      </c>
      <c r="E3" s="17">
        <v>225.91731462308104</v>
      </c>
      <c r="F3" s="17">
        <v>28.017465555179001</v>
      </c>
      <c r="G3" s="17">
        <v>170.22866683745201</v>
      </c>
      <c r="H3" s="18">
        <f t="shared" ref="H3:H11" si="1">E3/SUM($E3:$G3)</f>
        <v>0.5326185370582216</v>
      </c>
      <c r="I3" s="18">
        <f t="shared" ref="I3:I11" si="2">F3/SUM($E3:$G3)</f>
        <v>6.6053465361764582E-2</v>
      </c>
      <c r="J3" s="18">
        <f t="shared" ref="J3:J11" si="3">G3/SUM($E3:$G3)</f>
        <v>0.40132799758001381</v>
      </c>
    </row>
    <row r="4" spans="1:10" ht="15" customHeight="1" x14ac:dyDescent="0.25">
      <c r="A4" s="8">
        <v>13</v>
      </c>
      <c r="B4" s="8" t="s">
        <v>3</v>
      </c>
      <c r="C4" s="17">
        <v>15.406434513173402</v>
      </c>
      <c r="D4" s="17">
        <v>27.880492225110601</v>
      </c>
      <c r="E4" s="17">
        <v>116.42758511490541</v>
      </c>
      <c r="F4" s="17">
        <v>12.474057711937199</v>
      </c>
      <c r="G4" s="17">
        <v>15.406434513173402</v>
      </c>
      <c r="H4" s="18">
        <f t="shared" si="1"/>
        <v>0.80679881030207956</v>
      </c>
      <c r="I4" s="18">
        <f t="shared" si="2"/>
        <v>8.6440467795479356E-2</v>
      </c>
      <c r="J4" s="18">
        <f t="shared" si="3"/>
        <v>0.10676072190244103</v>
      </c>
    </row>
    <row r="5" spans="1:10" ht="15" customHeight="1" x14ac:dyDescent="0.25">
      <c r="A5" s="8">
        <v>14</v>
      </c>
      <c r="B5" s="8" t="s">
        <v>4</v>
      </c>
      <c r="C5" s="17">
        <v>15.268928820390901</v>
      </c>
      <c r="D5" s="17">
        <v>43.7357690514377</v>
      </c>
      <c r="E5" s="17">
        <v>377.98645268314635</v>
      </c>
      <c r="F5" s="17">
        <v>28.466840231046799</v>
      </c>
      <c r="G5" s="17">
        <v>15.268928820390901</v>
      </c>
      <c r="H5" s="18">
        <f t="shared" si="1"/>
        <v>0.89629247215964036</v>
      </c>
      <c r="I5" s="18">
        <f t="shared" si="2"/>
        <v>6.7501399651078264E-2</v>
      </c>
      <c r="J5" s="18">
        <f t="shared" si="3"/>
        <v>3.6206128189281393E-2</v>
      </c>
    </row>
    <row r="6" spans="1:10" ht="15" customHeight="1" x14ac:dyDescent="0.25">
      <c r="A6" s="8">
        <v>15</v>
      </c>
      <c r="B6" s="8" t="s">
        <v>5</v>
      </c>
      <c r="C6" s="14" t="s">
        <v>62</v>
      </c>
      <c r="D6" s="14" t="s">
        <v>62</v>
      </c>
      <c r="E6" s="17">
        <v>348.84098604450298</v>
      </c>
      <c r="F6" s="14" t="s">
        <v>62</v>
      </c>
      <c r="G6" s="14" t="s">
        <v>62</v>
      </c>
      <c r="H6" s="14" t="s">
        <v>62</v>
      </c>
      <c r="I6" s="14" t="s">
        <v>62</v>
      </c>
      <c r="J6" s="14" t="s">
        <v>62</v>
      </c>
    </row>
    <row r="7" spans="1:10" ht="15" customHeight="1" x14ac:dyDescent="0.25">
      <c r="A7" s="8">
        <v>16</v>
      </c>
      <c r="B7" s="8" t="s">
        <v>6</v>
      </c>
      <c r="C7" s="14" t="s">
        <v>62</v>
      </c>
      <c r="D7" s="14" t="s">
        <v>62</v>
      </c>
      <c r="E7" s="17">
        <v>109.916262004092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</row>
    <row r="8" spans="1:10" ht="15" customHeight="1" x14ac:dyDescent="0.25">
      <c r="A8" s="8">
        <v>17</v>
      </c>
      <c r="B8" s="8" t="s">
        <v>7</v>
      </c>
      <c r="C8" s="14" t="s">
        <v>62</v>
      </c>
      <c r="D8" s="14" t="s">
        <v>62</v>
      </c>
      <c r="E8" s="17">
        <v>14.886465272791598</v>
      </c>
      <c r="F8" s="14" t="s">
        <v>62</v>
      </c>
      <c r="G8" s="14" t="s">
        <v>62</v>
      </c>
      <c r="H8" s="14" t="s">
        <v>62</v>
      </c>
      <c r="I8" s="14" t="s">
        <v>62</v>
      </c>
      <c r="J8" s="14" t="s">
        <v>62</v>
      </c>
    </row>
    <row r="9" spans="1:10" ht="15" customHeight="1" x14ac:dyDescent="0.25">
      <c r="A9" s="8">
        <v>18</v>
      </c>
      <c r="B9" s="8" t="s">
        <v>8</v>
      </c>
      <c r="C9" s="14" t="s">
        <v>62</v>
      </c>
      <c r="D9" s="14" t="s">
        <v>62</v>
      </c>
      <c r="E9" s="17">
        <v>414.04353740903105</v>
      </c>
      <c r="F9" s="14" t="s">
        <v>62</v>
      </c>
      <c r="G9" s="14" t="s">
        <v>62</v>
      </c>
      <c r="H9" s="14" t="s">
        <v>62</v>
      </c>
      <c r="I9" s="14" t="s">
        <v>62</v>
      </c>
      <c r="J9" s="14" t="s">
        <v>62</v>
      </c>
    </row>
    <row r="10" spans="1:10" ht="15" customHeight="1" x14ac:dyDescent="0.25">
      <c r="A10" s="8">
        <v>19</v>
      </c>
      <c r="B10" s="8" t="s">
        <v>9</v>
      </c>
      <c r="C10" s="14" t="s">
        <v>62</v>
      </c>
      <c r="D10" s="14" t="s">
        <v>62</v>
      </c>
      <c r="E10" s="17">
        <v>7.552758542699971</v>
      </c>
      <c r="F10" s="14" t="s">
        <v>62</v>
      </c>
      <c r="G10" s="14" t="s">
        <v>62</v>
      </c>
      <c r="H10" s="14" t="s">
        <v>62</v>
      </c>
      <c r="I10" s="14" t="s">
        <v>62</v>
      </c>
      <c r="J10" s="14" t="s">
        <v>62</v>
      </c>
    </row>
    <row r="11" spans="1:10" ht="15" customHeight="1" x14ac:dyDescent="0.2">
      <c r="A11" s="60"/>
      <c r="B11" s="60"/>
      <c r="C11" s="11">
        <f>SUM(C2:C10)</f>
        <v>284.52686599538083</v>
      </c>
      <c r="D11" s="11">
        <f t="shared" ref="D11:G11" si="4">SUM(D2:D10)</f>
        <v>438.04439631225239</v>
      </c>
      <c r="E11" s="11">
        <f t="shared" si="4"/>
        <v>2533.4956448689372</v>
      </c>
      <c r="F11" s="11">
        <f t="shared" si="4"/>
        <v>153.5175303168715</v>
      </c>
      <c r="G11" s="11">
        <f t="shared" si="4"/>
        <v>284.52686599538083</v>
      </c>
      <c r="H11" s="19">
        <f t="shared" si="1"/>
        <v>0.85258674281968294</v>
      </c>
      <c r="I11" s="19">
        <f t="shared" si="2"/>
        <v>5.1662615407951272E-2</v>
      </c>
      <c r="J11" s="19">
        <f t="shared" si="3"/>
        <v>9.5750641772365669E-2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19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  <c r="J2" s="13" t="s">
        <v>62</v>
      </c>
    </row>
    <row r="3" spans="1:10" ht="15" customHeight="1" x14ac:dyDescent="0.25">
      <c r="A3" s="8">
        <v>12</v>
      </c>
      <c r="B3" s="8" t="s">
        <v>20</v>
      </c>
      <c r="C3" s="17">
        <v>110.15479200207299</v>
      </c>
      <c r="D3" s="17">
        <v>158.297404125084</v>
      </c>
      <c r="E3" s="17">
        <v>1173.014021208056</v>
      </c>
      <c r="F3" s="17">
        <v>48.142612123011006</v>
      </c>
      <c r="G3" s="17">
        <v>110.15479200207299</v>
      </c>
      <c r="H3" s="18">
        <f t="shared" ref="H3:H11" si="0">E3/SUM($E3:$G3)</f>
        <v>0.88109663816227479</v>
      </c>
      <c r="I3" s="18">
        <f t="shared" ref="I3:I11" si="1">F3/SUM($E3:$G3)</f>
        <v>3.616179596067394E-2</v>
      </c>
      <c r="J3" s="18">
        <f t="shared" ref="J3:J11" si="2">G3/SUM($E3:$G3)</f>
        <v>8.274156587705124E-2</v>
      </c>
    </row>
    <row r="4" spans="1:10" ht="15" customHeight="1" x14ac:dyDescent="0.25">
      <c r="A4" s="8">
        <v>13</v>
      </c>
      <c r="B4" s="8" t="s">
        <v>21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  <c r="J4" s="14" t="s">
        <v>62</v>
      </c>
    </row>
    <row r="5" spans="1:10" ht="15" customHeight="1" x14ac:dyDescent="0.25">
      <c r="A5" s="8">
        <v>21</v>
      </c>
      <c r="B5" s="8" t="s">
        <v>22</v>
      </c>
      <c r="C5" s="14" t="s">
        <v>62</v>
      </c>
      <c r="D5" s="14" t="s">
        <v>62</v>
      </c>
      <c r="E5" s="14" t="s">
        <v>62</v>
      </c>
      <c r="F5" s="14" t="s">
        <v>62</v>
      </c>
      <c r="G5" s="14" t="s">
        <v>62</v>
      </c>
      <c r="H5" s="14" t="s">
        <v>62</v>
      </c>
      <c r="I5" s="14" t="s">
        <v>62</v>
      </c>
      <c r="J5" s="14" t="s">
        <v>62</v>
      </c>
    </row>
    <row r="6" spans="1:10" ht="15" customHeight="1" x14ac:dyDescent="0.25">
      <c r="A6" s="8">
        <v>22</v>
      </c>
      <c r="B6" s="8" t="s">
        <v>23</v>
      </c>
      <c r="C6" s="17">
        <v>88.84694138242979</v>
      </c>
      <c r="D6" s="17">
        <v>132.64284878363699</v>
      </c>
      <c r="E6" s="17">
        <v>559.86705706835198</v>
      </c>
      <c r="F6" s="17">
        <v>43.795907401207202</v>
      </c>
      <c r="G6" s="17">
        <v>88.84694138242979</v>
      </c>
      <c r="H6" s="18">
        <f t="shared" si="0"/>
        <v>0.80846071996551783</v>
      </c>
      <c r="I6" s="18">
        <f t="shared" si="1"/>
        <v>6.3242282935036837E-2</v>
      </c>
      <c r="J6" s="18">
        <f t="shared" si="2"/>
        <v>0.12829699709944534</v>
      </c>
    </row>
    <row r="7" spans="1:10" ht="15" customHeight="1" x14ac:dyDescent="0.25">
      <c r="A7" s="8">
        <v>23</v>
      </c>
      <c r="B7" s="8" t="s">
        <v>24</v>
      </c>
      <c r="C7" s="17">
        <v>33.709788674960301</v>
      </c>
      <c r="D7" s="17">
        <v>65.708556533785099</v>
      </c>
      <c r="E7" s="17">
        <v>428.45160347807695</v>
      </c>
      <c r="F7" s="17">
        <v>31.998767858824799</v>
      </c>
      <c r="G7" s="17">
        <v>33.709788674960301</v>
      </c>
      <c r="H7" s="18">
        <f t="shared" si="0"/>
        <v>0.86702983799380384</v>
      </c>
      <c r="I7" s="18">
        <f t="shared" si="1"/>
        <v>6.4753839844265637E-2</v>
      </c>
      <c r="J7" s="18">
        <f t="shared" si="2"/>
        <v>6.8216322161930493E-2</v>
      </c>
    </row>
    <row r="8" spans="1:10" ht="15" customHeight="1" x14ac:dyDescent="0.25">
      <c r="A8" s="8">
        <v>31</v>
      </c>
      <c r="B8" s="8" t="s">
        <v>25</v>
      </c>
      <c r="C8" s="17">
        <v>16.173724191227702</v>
      </c>
      <c r="D8" s="17">
        <v>24.283480633060201</v>
      </c>
      <c r="E8" s="17">
        <v>125.63909126658581</v>
      </c>
      <c r="F8" s="17">
        <v>8.1097564418324986</v>
      </c>
      <c r="G8" s="17">
        <v>16.173724191227702</v>
      </c>
      <c r="H8" s="18">
        <f t="shared" si="0"/>
        <v>0.83802652045407222</v>
      </c>
      <c r="I8" s="18">
        <f t="shared" si="1"/>
        <v>5.409296504905841E-2</v>
      </c>
      <c r="J8" s="18">
        <f t="shared" si="2"/>
        <v>0.10788051449686936</v>
      </c>
    </row>
    <row r="9" spans="1:10" ht="15" customHeight="1" x14ac:dyDescent="0.25">
      <c r="A9" s="8">
        <v>32</v>
      </c>
      <c r="B9" s="8" t="s">
        <v>26</v>
      </c>
      <c r="C9" s="17">
        <v>32.510563494761996</v>
      </c>
      <c r="D9" s="17">
        <v>51.775031638408095</v>
      </c>
      <c r="E9" s="17">
        <v>223.6546053001349</v>
      </c>
      <c r="F9" s="17">
        <v>19.264468143646098</v>
      </c>
      <c r="G9" s="17">
        <v>32.510563494761996</v>
      </c>
      <c r="H9" s="18">
        <f t="shared" si="0"/>
        <v>0.81202084055333257</v>
      </c>
      <c r="I9" s="18">
        <f t="shared" si="1"/>
        <v>6.9943337825858612E-2</v>
      </c>
      <c r="J9" s="18">
        <f t="shared" si="2"/>
        <v>0.11803582162080881</v>
      </c>
    </row>
    <row r="10" spans="1:10" ht="15" customHeight="1" x14ac:dyDescent="0.25">
      <c r="A10" s="8">
        <v>33</v>
      </c>
      <c r="B10" s="8" t="s">
        <v>27</v>
      </c>
      <c r="C10" s="17">
        <v>3.13105624992783</v>
      </c>
      <c r="D10" s="17">
        <v>5.3370745982786501</v>
      </c>
      <c r="E10" s="17">
        <v>22.869266547724145</v>
      </c>
      <c r="F10" s="17">
        <v>2.20601834835082</v>
      </c>
      <c r="G10" s="17">
        <v>3.13105624992783</v>
      </c>
      <c r="H10" s="18">
        <f t="shared" si="0"/>
        <v>0.81078458313140755</v>
      </c>
      <c r="I10" s="18">
        <f t="shared" si="1"/>
        <v>7.8210014440793271E-2</v>
      </c>
      <c r="J10" s="18">
        <f t="shared" si="2"/>
        <v>0.11100540242779916</v>
      </c>
    </row>
    <row r="11" spans="1:10" ht="15" customHeight="1" x14ac:dyDescent="0.2">
      <c r="A11" s="60"/>
      <c r="B11" s="60"/>
      <c r="C11" s="11">
        <f>SUM(C2:C10)</f>
        <v>284.5268659953806</v>
      </c>
      <c r="D11" s="11">
        <f t="shared" ref="D11:G11" si="3">SUM(D2:D10)</f>
        <v>438.04439631225307</v>
      </c>
      <c r="E11" s="11">
        <f t="shared" si="3"/>
        <v>2533.4956448689295</v>
      </c>
      <c r="F11" s="11">
        <f t="shared" si="3"/>
        <v>153.51753031687244</v>
      </c>
      <c r="G11" s="11">
        <f t="shared" si="3"/>
        <v>284.5268659953806</v>
      </c>
      <c r="H11" s="19">
        <f t="shared" si="0"/>
        <v>0.8525867428196825</v>
      </c>
      <c r="I11" s="19">
        <f t="shared" si="1"/>
        <v>5.1662615407951716E-2</v>
      </c>
      <c r="J11" s="19">
        <f t="shared" si="2"/>
        <v>9.5750641772365835E-2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10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  <c r="J2" s="13" t="s">
        <v>62</v>
      </c>
    </row>
    <row r="3" spans="1:10" ht="15" customHeight="1" x14ac:dyDescent="0.25">
      <c r="A3" s="8">
        <v>2</v>
      </c>
      <c r="B3" s="8" t="s">
        <v>11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  <c r="J3" s="14" t="s">
        <v>62</v>
      </c>
    </row>
    <row r="4" spans="1:10" ht="15" customHeight="1" x14ac:dyDescent="0.25">
      <c r="A4" s="8">
        <v>3</v>
      </c>
      <c r="B4" s="8" t="s">
        <v>12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  <c r="J4" s="14" t="s">
        <v>62</v>
      </c>
    </row>
    <row r="5" spans="1:10" ht="15" customHeight="1" x14ac:dyDescent="0.25">
      <c r="A5" s="8">
        <v>4</v>
      </c>
      <c r="B5" s="8" t="s">
        <v>13</v>
      </c>
      <c r="C5" s="17">
        <v>104.98855928197301</v>
      </c>
      <c r="D5" s="17">
        <v>147.325349429732</v>
      </c>
      <c r="E5" s="17">
        <v>937.06213579825805</v>
      </c>
      <c r="F5" s="17">
        <v>42.33679014775899</v>
      </c>
      <c r="G5" s="17">
        <v>104.98855928197301</v>
      </c>
      <c r="H5" s="18">
        <f t="shared" ref="H5:H11" si="0">E5/SUM($E5:$G5)</f>
        <v>0.86413957055327217</v>
      </c>
      <c r="I5" s="18">
        <f t="shared" ref="I5:I11" si="1">F5/SUM($E5:$G5)</f>
        <v>3.9042123525482933E-2</v>
      </c>
      <c r="J5" s="18">
        <f t="shared" ref="J5:J11" si="2">G5/SUM($E5:$G5)</f>
        <v>9.6818305921244935E-2</v>
      </c>
    </row>
    <row r="6" spans="1:10" ht="15" customHeight="1" x14ac:dyDescent="0.25">
      <c r="A6" s="8">
        <v>5</v>
      </c>
      <c r="B6" s="8" t="s">
        <v>14</v>
      </c>
      <c r="C6" s="17">
        <v>71.994949920605492</v>
      </c>
      <c r="D6" s="17">
        <v>110.85605892265799</v>
      </c>
      <c r="E6" s="17">
        <v>759.35190783458302</v>
      </c>
      <c r="F6" s="17">
        <v>38.861109002052501</v>
      </c>
      <c r="G6" s="17">
        <v>71.994949920605492</v>
      </c>
      <c r="H6" s="18">
        <f t="shared" si="0"/>
        <v>0.87260969428290347</v>
      </c>
      <c r="I6" s="18">
        <f t="shared" si="1"/>
        <v>4.4657266408241768E-2</v>
      </c>
      <c r="J6" s="18">
        <f t="shared" si="2"/>
        <v>8.273303930885488E-2</v>
      </c>
    </row>
    <row r="7" spans="1:10" ht="15" customHeight="1" x14ac:dyDescent="0.25">
      <c r="A7" s="8">
        <v>6</v>
      </c>
      <c r="B7" s="8" t="s">
        <v>15</v>
      </c>
      <c r="C7" s="14" t="s">
        <v>62</v>
      </c>
      <c r="D7" s="14" t="s">
        <v>62</v>
      </c>
      <c r="E7" s="14" t="s">
        <v>62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</row>
    <row r="8" spans="1:10" ht="15" customHeight="1" x14ac:dyDescent="0.25">
      <c r="A8" s="8">
        <v>7</v>
      </c>
      <c r="B8" s="8" t="s">
        <v>16</v>
      </c>
      <c r="C8" s="17">
        <v>41.1163649989631</v>
      </c>
      <c r="D8" s="17">
        <v>70.880570533168097</v>
      </c>
      <c r="E8" s="17">
        <v>358.92793812793792</v>
      </c>
      <c r="F8" s="17">
        <v>29.764205534204997</v>
      </c>
      <c r="G8" s="17">
        <v>41.1163649989631</v>
      </c>
      <c r="H8" s="18">
        <f t="shared" si="0"/>
        <v>0.83508802384120373</v>
      </c>
      <c r="I8" s="18">
        <f t="shared" si="1"/>
        <v>6.9249921614914736E-2</v>
      </c>
      <c r="J8" s="18">
        <f t="shared" si="2"/>
        <v>9.566205454388152E-2</v>
      </c>
    </row>
    <row r="9" spans="1:10" ht="15" customHeight="1" x14ac:dyDescent="0.25">
      <c r="A9" s="8">
        <v>8</v>
      </c>
      <c r="B9" s="8" t="s">
        <v>17</v>
      </c>
      <c r="C9" s="17">
        <v>66.42699179383979</v>
      </c>
      <c r="D9" s="17">
        <v>108.982417426694</v>
      </c>
      <c r="E9" s="17">
        <v>478.15366310815904</v>
      </c>
      <c r="F9" s="17">
        <v>42.55542563285421</v>
      </c>
      <c r="G9" s="17">
        <v>66.42699179383979</v>
      </c>
      <c r="H9" s="18">
        <f t="shared" si="0"/>
        <v>0.8143830348027391</v>
      </c>
      <c r="I9" s="18">
        <f t="shared" si="1"/>
        <v>7.2479663648141401E-2</v>
      </c>
      <c r="J9" s="18">
        <f t="shared" si="2"/>
        <v>0.11313730154911952</v>
      </c>
    </row>
    <row r="10" spans="1:10" ht="15" customHeight="1" x14ac:dyDescent="0.25">
      <c r="A10" s="8">
        <v>9</v>
      </c>
      <c r="B10" s="8" t="s">
        <v>18</v>
      </c>
      <c r="C10" s="14" t="s">
        <v>62</v>
      </c>
      <c r="D10" s="14" t="s">
        <v>62</v>
      </c>
      <c r="E10" s="14" t="s">
        <v>62</v>
      </c>
      <c r="F10" s="14" t="s">
        <v>62</v>
      </c>
      <c r="G10" s="14" t="s">
        <v>62</v>
      </c>
      <c r="H10" s="14" t="s">
        <v>62</v>
      </c>
      <c r="I10" s="14" t="s">
        <v>62</v>
      </c>
      <c r="J10" s="14" t="s">
        <v>62</v>
      </c>
    </row>
    <row r="11" spans="1:10" ht="15" customHeight="1" x14ac:dyDescent="0.2">
      <c r="A11" s="60"/>
      <c r="B11" s="60"/>
      <c r="C11" s="11">
        <f>SUM(C2:C10)</f>
        <v>284.5268659953814</v>
      </c>
      <c r="D11" s="11">
        <f t="shared" ref="D11:G11" si="3">SUM(D2:D10)</f>
        <v>438.0443963122521</v>
      </c>
      <c r="E11" s="11">
        <f t="shared" si="3"/>
        <v>2533.4956448689381</v>
      </c>
      <c r="F11" s="11">
        <f t="shared" si="3"/>
        <v>153.5175303168707</v>
      </c>
      <c r="G11" s="11">
        <f t="shared" si="3"/>
        <v>284.5268659953814</v>
      </c>
      <c r="H11" s="19">
        <f t="shared" si="0"/>
        <v>0.85258674281968316</v>
      </c>
      <c r="I11" s="19">
        <f t="shared" si="1"/>
        <v>5.1662615407951001E-2</v>
      </c>
      <c r="J11" s="19">
        <f t="shared" si="2"/>
        <v>9.5750641772365849E-2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58.747741666608398</v>
      </c>
      <c r="D2" s="20">
        <v>183.038289619598</v>
      </c>
      <c r="E2" s="15">
        <v>275.75263828988199</v>
      </c>
      <c r="F2" s="15">
        <v>318.75333143065899</v>
      </c>
      <c r="G2" s="15">
        <v>249.814286805791</v>
      </c>
      <c r="H2" s="16">
        <v>5.4090232536015151E-2</v>
      </c>
      <c r="I2" s="16">
        <v>0.16852705087293479</v>
      </c>
      <c r="J2" s="16">
        <v>0.25389102464847974</v>
      </c>
      <c r="K2" s="16">
        <v>0.29348263149515597</v>
      </c>
      <c r="L2" s="16">
        <v>0.2300090604474144</v>
      </c>
    </row>
    <row r="3" spans="1:12" ht="15" customHeight="1" x14ac:dyDescent="0.25">
      <c r="A3" s="8">
        <v>12</v>
      </c>
      <c r="B3" s="8" t="s">
        <v>2</v>
      </c>
      <c r="C3" s="21">
        <v>7.5636492101949404</v>
      </c>
      <c r="D3" s="21">
        <v>48.775069968713304</v>
      </c>
      <c r="E3" s="17">
        <v>144.11433171106901</v>
      </c>
      <c r="F3" s="17">
        <v>116.48312034149801</v>
      </c>
      <c r="G3" s="17">
        <v>107.227278771177</v>
      </c>
      <c r="H3" s="18">
        <v>1.7831921185447838E-2</v>
      </c>
      <c r="I3" s="18">
        <v>0.11499121380780998</v>
      </c>
      <c r="J3" s="18">
        <v>0.33976131538483073</v>
      </c>
      <c r="K3" s="18">
        <v>0.27461847629910036</v>
      </c>
      <c r="L3" s="18">
        <v>0.25279707332281109</v>
      </c>
    </row>
    <row r="4" spans="1:12" ht="15" customHeight="1" x14ac:dyDescent="0.25">
      <c r="A4" s="8">
        <v>13</v>
      </c>
      <c r="B4" s="8" t="s">
        <v>3</v>
      </c>
      <c r="C4" s="21">
        <v>16.207098574629498</v>
      </c>
      <c r="D4" s="21">
        <v>21.943660021177099</v>
      </c>
      <c r="E4" s="17">
        <v>31.572979637530704</v>
      </c>
      <c r="F4" s="17">
        <v>51.493508397001698</v>
      </c>
      <c r="G4" s="17">
        <v>23.090828023800899</v>
      </c>
      <c r="H4" s="18">
        <v>0.1123090209156536</v>
      </c>
      <c r="I4" s="18">
        <v>0.15206120706529419</v>
      </c>
      <c r="J4" s="18">
        <v>0.21878872483886294</v>
      </c>
      <c r="K4" s="18">
        <v>0.35683040273674982</v>
      </c>
      <c r="L4" s="18">
        <v>0.16001064444343949</v>
      </c>
    </row>
    <row r="5" spans="1:12" ht="15" customHeight="1" x14ac:dyDescent="0.25">
      <c r="A5" s="8">
        <v>14</v>
      </c>
      <c r="B5" s="8" t="s">
        <v>4</v>
      </c>
      <c r="C5" s="21">
        <v>25.213093160125599</v>
      </c>
      <c r="D5" s="21">
        <v>19.892879439301399</v>
      </c>
      <c r="E5" s="17">
        <v>31.649993217168202</v>
      </c>
      <c r="F5" s="17">
        <v>279.33687227766899</v>
      </c>
      <c r="G5" s="17">
        <v>65.629384534499508</v>
      </c>
      <c r="H5" s="18">
        <v>5.9786019818833074E-2</v>
      </c>
      <c r="I5" s="18">
        <v>4.7170574306710962E-2</v>
      </c>
      <c r="J5" s="18">
        <v>7.5049384449984879E-2</v>
      </c>
      <c r="K5" s="18">
        <v>0.66237171599933786</v>
      </c>
      <c r="L5" s="18">
        <v>0.15562230542513325</v>
      </c>
    </row>
    <row r="6" spans="1:12" ht="15" customHeight="1" x14ac:dyDescent="0.25">
      <c r="A6" s="8">
        <v>15</v>
      </c>
      <c r="B6" s="8" t="s">
        <v>5</v>
      </c>
      <c r="C6" s="21">
        <v>22.283633543134201</v>
      </c>
      <c r="D6" s="21">
        <v>71.969250975620398</v>
      </c>
      <c r="E6" s="17">
        <v>63.603388214648596</v>
      </c>
      <c r="F6" s="17">
        <v>100.35306869589</v>
      </c>
      <c r="G6" s="17">
        <v>90.631631566470901</v>
      </c>
      <c r="H6" s="18">
        <v>6.3879060282877917E-2</v>
      </c>
      <c r="I6" s="18">
        <v>0.20630962686970347</v>
      </c>
      <c r="J6" s="18">
        <v>0.18232774570153754</v>
      </c>
      <c r="K6" s="18">
        <v>0.28767569312194463</v>
      </c>
      <c r="L6" s="18">
        <v>0.25980787402393646</v>
      </c>
    </row>
    <row r="7" spans="1:12" ht="15" customHeight="1" x14ac:dyDescent="0.25">
      <c r="A7" s="8">
        <v>16</v>
      </c>
      <c r="B7" s="8" t="s">
        <v>6</v>
      </c>
      <c r="C7" s="21">
        <v>7.2619296221790703</v>
      </c>
      <c r="D7" s="21">
        <v>18.066641480223801</v>
      </c>
      <c r="E7" s="17">
        <v>31.736493434900598</v>
      </c>
      <c r="F7" s="17">
        <v>25.908992766037301</v>
      </c>
      <c r="G7" s="17">
        <v>26.942202410127599</v>
      </c>
      <c r="H7" s="18">
        <v>6.6067837834999074E-2</v>
      </c>
      <c r="I7" s="18">
        <v>0.16436732406397594</v>
      </c>
      <c r="J7" s="18">
        <v>0.28873338228240153</v>
      </c>
      <c r="K7" s="18">
        <v>0.23571574245318494</v>
      </c>
      <c r="L7" s="18">
        <v>0.24511571336543841</v>
      </c>
    </row>
    <row r="8" spans="1:12" ht="15" customHeight="1" x14ac:dyDescent="0.25">
      <c r="A8" s="8">
        <v>17</v>
      </c>
      <c r="B8" s="8" t="s">
        <v>7</v>
      </c>
      <c r="C8" s="21">
        <v>0</v>
      </c>
      <c r="D8" s="21">
        <v>0</v>
      </c>
      <c r="E8" s="17">
        <v>0.33684379834987899</v>
      </c>
      <c r="F8" s="17">
        <v>4.7662645896255995</v>
      </c>
      <c r="G8" s="17">
        <v>9.7833575727421493</v>
      </c>
      <c r="H8" s="18">
        <v>0</v>
      </c>
      <c r="I8" s="18">
        <v>0</v>
      </c>
      <c r="J8" s="18">
        <v>2.2627519468941898E-2</v>
      </c>
      <c r="K8" s="18">
        <v>0.32017435180403514</v>
      </c>
      <c r="L8" s="18">
        <v>0.65719812872702299</v>
      </c>
    </row>
    <row r="9" spans="1:12" ht="15" customHeight="1" x14ac:dyDescent="0.25">
      <c r="A9" s="8">
        <v>18</v>
      </c>
      <c r="B9" s="8" t="s">
        <v>8</v>
      </c>
      <c r="C9" s="21">
        <v>42.687242161712902</v>
      </c>
      <c r="D9" s="21">
        <v>79.52431237611961</v>
      </c>
      <c r="E9" s="17">
        <v>97.046323138266004</v>
      </c>
      <c r="F9" s="17">
        <v>122.82459114813599</v>
      </c>
      <c r="G9" s="17">
        <v>71.961046116941205</v>
      </c>
      <c r="H9" s="18">
        <v>0.10309844405551816</v>
      </c>
      <c r="I9" s="18">
        <v>0.19206752311388778</v>
      </c>
      <c r="J9" s="18">
        <v>0.23438677249190495</v>
      </c>
      <c r="K9" s="18">
        <v>0.29664657630390856</v>
      </c>
      <c r="L9" s="18">
        <v>0.17380068403478052</v>
      </c>
    </row>
    <row r="10" spans="1:12" ht="15" customHeight="1" x14ac:dyDescent="0.25">
      <c r="A10" s="8">
        <v>19</v>
      </c>
      <c r="B10" s="8" t="s">
        <v>9</v>
      </c>
      <c r="C10" s="21">
        <v>4.2321250020732704</v>
      </c>
      <c r="D10" s="21">
        <v>2.7201541371269902</v>
      </c>
      <c r="E10" s="17">
        <v>0.38191794657436301</v>
      </c>
      <c r="F10" s="17">
        <v>0.21856087195017798</v>
      </c>
      <c r="G10" s="17">
        <v>0</v>
      </c>
      <c r="H10" s="18">
        <v>0.56034166932951179</v>
      </c>
      <c r="I10" s="18">
        <v>0.3601537547413225</v>
      </c>
      <c r="J10" s="18">
        <v>5.0566686859565696E-2</v>
      </c>
      <c r="K10" s="18">
        <v>2.8937889069599869E-2</v>
      </c>
      <c r="L10" s="18">
        <v>0</v>
      </c>
    </row>
    <row r="11" spans="1:12" ht="15" customHeight="1" x14ac:dyDescent="0.2">
      <c r="A11" s="60"/>
      <c r="B11" s="60"/>
      <c r="C11" s="22">
        <f t="shared" ref="C11:G11" si="0">SUM(C2:C10)</f>
        <v>184.1965129406579</v>
      </c>
      <c r="D11" s="22">
        <f t="shared" si="0"/>
        <v>445.93025801788059</v>
      </c>
      <c r="E11" s="11">
        <f t="shared" si="0"/>
        <v>676.19490938838931</v>
      </c>
      <c r="F11" s="11">
        <f t="shared" si="0"/>
        <v>1020.1383105184667</v>
      </c>
      <c r="G11" s="11">
        <f t="shared" si="0"/>
        <v>645.0800158015503</v>
      </c>
      <c r="H11" s="19">
        <v>6.1986886438477939E-2</v>
      </c>
      <c r="I11" s="19">
        <v>0.15006705513551619</v>
      </c>
      <c r="J11" s="19">
        <v>0.22755706060536923</v>
      </c>
      <c r="K11" s="19">
        <v>0.34330290294920651</v>
      </c>
      <c r="L11" s="19">
        <v>0.21708609487143005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43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2017-10-30T07:10:59Z</dcterms:created>
  <dcterms:modified xsi:type="dcterms:W3CDTF">2017-11-20T13:06:56Z</dcterms:modified>
</cp:coreProperties>
</file>