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7.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8.xml" ContentType="application/vnd.openxmlformats-officedocument.drawing+xml"/>
  <Override PartName="/xl/charts/chart1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GIS\INFOPLAN\Projekte_GISKZ\Bauzonenstatistik\6_Dokumentation\Statistik_Kantone_D\"/>
    </mc:Choice>
  </mc:AlternateContent>
  <bookViews>
    <workbookView xWindow="0" yWindow="0" windowWidth="28800" windowHeight="12480"/>
  </bookViews>
  <sheets>
    <sheet name="Faktenblatt" sheetId="13" r:id="rId1"/>
    <sheet name="Legende" sheetId="14" r:id="rId2"/>
    <sheet name="Statistik_Hauptnutzung" sheetId="12" r:id="rId3"/>
    <sheet name="Statistik_Gemtypen_BFS9" sheetId="11" r:id="rId4"/>
    <sheet name="Statistik_Gemtypen_ARE9" sheetId="10" r:id="rId5"/>
    <sheet name="Analyse_unüberbaut_Hauptnutzung" sheetId="9" r:id="rId6"/>
    <sheet name="Anal_unüb_Gemtypen_BFS9" sheetId="7" r:id="rId7"/>
    <sheet name="Anal_unüb_Gemtypen_ARE9" sheetId="5" r:id="rId8"/>
    <sheet name="Analyse_Erschliessung_oeV" sheetId="3" r:id="rId9"/>
    <sheet name="Vergleich_2012_2017" sheetId="2" r:id="rId10"/>
  </sheets>
  <definedNames>
    <definedName name="Auswertung_GdeTypen_CH00">#REF!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 i="2" l="1"/>
  <c r="F3" i="2"/>
  <c r="F4" i="2"/>
  <c r="F5" i="2"/>
  <c r="F6" i="2"/>
  <c r="F7" i="2"/>
  <c r="F8" i="2"/>
  <c r="E2" i="2"/>
  <c r="E3" i="2"/>
  <c r="E4" i="2"/>
  <c r="E5" i="2"/>
  <c r="E6" i="2"/>
  <c r="E7" i="2"/>
  <c r="E8" i="2"/>
  <c r="C11" i="2"/>
  <c r="D11" i="2"/>
  <c r="F11" i="2" s="1"/>
  <c r="C11" i="3"/>
  <c r="D11" i="3"/>
  <c r="E11" i="3"/>
  <c r="F11" i="3"/>
  <c r="G11" i="3"/>
  <c r="H4" i="5"/>
  <c r="I4" i="5"/>
  <c r="J4" i="5"/>
  <c r="H5" i="5"/>
  <c r="I5" i="5"/>
  <c r="J5" i="5"/>
  <c r="H6" i="5"/>
  <c r="I6" i="5"/>
  <c r="J6" i="5"/>
  <c r="H7" i="5"/>
  <c r="I7" i="5"/>
  <c r="J7" i="5"/>
  <c r="H8" i="5"/>
  <c r="I8" i="5"/>
  <c r="J8" i="5"/>
  <c r="H9" i="5"/>
  <c r="I9" i="5"/>
  <c r="J9" i="5"/>
  <c r="H10" i="5"/>
  <c r="I10" i="5"/>
  <c r="J10" i="5"/>
  <c r="I2" i="5"/>
  <c r="J2" i="5"/>
  <c r="H2" i="5"/>
  <c r="D11" i="5"/>
  <c r="E11" i="5"/>
  <c r="F11" i="5"/>
  <c r="G11" i="5"/>
  <c r="C11" i="5"/>
  <c r="H3" i="7"/>
  <c r="I3" i="7"/>
  <c r="J3" i="7"/>
  <c r="H5" i="7"/>
  <c r="I5" i="7"/>
  <c r="J5" i="7"/>
  <c r="H6" i="7"/>
  <c r="I6" i="7"/>
  <c r="J6" i="7"/>
  <c r="H7" i="7"/>
  <c r="I7" i="7"/>
  <c r="J7" i="7"/>
  <c r="H8" i="7"/>
  <c r="I8" i="7"/>
  <c r="J8" i="7"/>
  <c r="H10" i="7"/>
  <c r="I10" i="7"/>
  <c r="J10" i="7"/>
  <c r="D11" i="7"/>
  <c r="E11" i="7"/>
  <c r="F11" i="7"/>
  <c r="G11" i="7"/>
  <c r="J11" i="7" s="1"/>
  <c r="C11" i="7"/>
  <c r="H3" i="9"/>
  <c r="I3" i="9"/>
  <c r="J3" i="9"/>
  <c r="H4" i="9"/>
  <c r="I4" i="9"/>
  <c r="J4" i="9"/>
  <c r="H5" i="9"/>
  <c r="I5" i="9"/>
  <c r="J5" i="9"/>
  <c r="I2" i="9"/>
  <c r="J2" i="9"/>
  <c r="H2" i="9"/>
  <c r="D11" i="9"/>
  <c r="E11" i="9"/>
  <c r="H11" i="9" s="1"/>
  <c r="F11" i="9"/>
  <c r="G11" i="9"/>
  <c r="J11" i="9" s="1"/>
  <c r="C11" i="9"/>
  <c r="F11" i="10"/>
  <c r="E11" i="10"/>
  <c r="C11" i="10"/>
  <c r="D5" i="10" s="1"/>
  <c r="I4" i="10"/>
  <c r="I5" i="10"/>
  <c r="I6" i="10"/>
  <c r="I7" i="10"/>
  <c r="I8" i="10"/>
  <c r="I9" i="10"/>
  <c r="I10" i="10"/>
  <c r="I2" i="10"/>
  <c r="H4" i="10"/>
  <c r="H5" i="10"/>
  <c r="H6" i="10"/>
  <c r="H7" i="10"/>
  <c r="H8" i="10"/>
  <c r="H9" i="10"/>
  <c r="H10" i="10"/>
  <c r="H2" i="10"/>
  <c r="G4" i="10"/>
  <c r="G5" i="10"/>
  <c r="G6" i="10"/>
  <c r="G7" i="10"/>
  <c r="G8" i="10"/>
  <c r="G9" i="10"/>
  <c r="G10" i="10"/>
  <c r="G2" i="10"/>
  <c r="F11" i="11"/>
  <c r="E11" i="11"/>
  <c r="C11" i="11"/>
  <c r="I3" i="11"/>
  <c r="I5" i="11"/>
  <c r="I6" i="11"/>
  <c r="I7" i="11"/>
  <c r="I8" i="11"/>
  <c r="I10" i="11"/>
  <c r="H3" i="11"/>
  <c r="H5" i="11"/>
  <c r="H6" i="11"/>
  <c r="H7" i="11"/>
  <c r="H8" i="11"/>
  <c r="H10" i="11"/>
  <c r="G3" i="11"/>
  <c r="G5" i="11"/>
  <c r="G6" i="11"/>
  <c r="G7" i="11"/>
  <c r="G8" i="11"/>
  <c r="G10" i="11"/>
  <c r="F11" i="12"/>
  <c r="E11" i="12"/>
  <c r="C11" i="12"/>
  <c r="I3" i="12"/>
  <c r="I4" i="12"/>
  <c r="I5" i="12"/>
  <c r="I6" i="12"/>
  <c r="I7" i="12"/>
  <c r="I8" i="12"/>
  <c r="I2" i="12"/>
  <c r="H3" i="12"/>
  <c r="H4" i="12"/>
  <c r="H5" i="12"/>
  <c r="H6" i="12"/>
  <c r="H7" i="12"/>
  <c r="H8" i="12"/>
  <c r="H2" i="12"/>
  <c r="G3" i="12"/>
  <c r="G4" i="12"/>
  <c r="G5" i="12"/>
  <c r="G6" i="12"/>
  <c r="G7" i="12"/>
  <c r="G8" i="12"/>
  <c r="G2" i="12"/>
  <c r="I11" i="9" l="1"/>
  <c r="J11" i="5"/>
  <c r="E11" i="2"/>
  <c r="I11" i="5"/>
  <c r="H11" i="5"/>
  <c r="I11" i="7"/>
  <c r="H11" i="7"/>
  <c r="D6" i="10"/>
  <c r="D7" i="10"/>
  <c r="D8" i="10"/>
  <c r="D9" i="10"/>
  <c r="D10" i="10"/>
  <c r="G11" i="10"/>
  <c r="H11" i="10"/>
  <c r="I11" i="10"/>
  <c r="D2" i="10"/>
  <c r="D4" i="10"/>
  <c r="D10" i="11"/>
  <c r="G11" i="11"/>
  <c r="H11" i="11"/>
  <c r="I11" i="11"/>
  <c r="D3" i="11"/>
  <c r="D5" i="11"/>
  <c r="D6" i="11"/>
  <c r="D7" i="11"/>
  <c r="D8" i="11"/>
  <c r="G11" i="12"/>
  <c r="H11" i="12"/>
  <c r="I11" i="12"/>
  <c r="D2" i="12"/>
  <c r="D3" i="12"/>
  <c r="D4" i="12"/>
  <c r="D5" i="12"/>
  <c r="D6" i="12"/>
  <c r="D7" i="12"/>
  <c r="D8" i="12"/>
</calcChain>
</file>

<file path=xl/sharedStrings.xml><?xml version="1.0" encoding="utf-8"?>
<sst xmlns="http://schemas.openxmlformats.org/spreadsheetml/2006/main" count="405" uniqueCount="140">
  <si>
    <t>Hauptnutzung</t>
  </si>
  <si>
    <t>Wohnzonen</t>
  </si>
  <si>
    <t>Arbeitszonen</t>
  </si>
  <si>
    <t>Mischzonen</t>
  </si>
  <si>
    <t>Zentrumszonen</t>
  </si>
  <si>
    <t>Zonen für öffentliche Nutzungen</t>
  </si>
  <si>
    <t>eingeschränkte Bauzonen</t>
  </si>
  <si>
    <t>Tourismus- und Freizeitzonen</t>
  </si>
  <si>
    <t>Grosszentren</t>
  </si>
  <si>
    <t>Nebenzentren der Grosszentren</t>
  </si>
  <si>
    <t>Gürtel der Grosszentren</t>
  </si>
  <si>
    <t>Mittelzentren</t>
  </si>
  <si>
    <t>Gürtel der Mittelzentren</t>
  </si>
  <si>
    <t>Kleinzentren</t>
  </si>
  <si>
    <t>Periurbane ländliche Gemeinden</t>
  </si>
  <si>
    <t>Agrargemeinden</t>
  </si>
  <si>
    <t>Touristische Gemeinden</t>
  </si>
  <si>
    <t>Städtische Gemeinde einer grossen Agglomeration</t>
  </si>
  <si>
    <t>Städtische Gemeinde einer mittelgrossen Agglomeration</t>
  </si>
  <si>
    <t>Städtische Gemeinde einer kleinen oder ausserhalb einer Agglomeration</t>
  </si>
  <si>
    <t>Periurbane Gemeinde hoher Dichte</t>
  </si>
  <si>
    <t>Periurbane Gemeinde mittlerer Dichte</t>
  </si>
  <si>
    <t>Periurbane Gemeinde geringer Dichte</t>
  </si>
  <si>
    <t>Ländliche Zentrumsgemeinde</t>
  </si>
  <si>
    <t>Ländliche zentral gelegene Gemeinde</t>
  </si>
  <si>
    <t>Ländliche periphere Gemeinde</t>
  </si>
  <si>
    <t>Verkehrszonen innerhalb der Bauzonen</t>
  </si>
  <si>
    <t>weitere Bauzonen</t>
  </si>
  <si>
    <t>Code HN</t>
  </si>
  <si>
    <t>Fläche der Bauzonen [ha]</t>
  </si>
  <si>
    <t>Anteil [%]</t>
  </si>
  <si>
    <t>Einwohner innerhalb BZ</t>
  </si>
  <si>
    <t>Beschäftigte innerhalb BZ</t>
  </si>
  <si>
    <t>Quelle: Bundesamt für Raumentwicklung ARE, Bauzonenstatistik Schweiz 2017</t>
  </si>
  <si>
    <t>Code GT</t>
  </si>
  <si>
    <t>Gemeindetyp BFS</t>
  </si>
  <si>
    <t>Gemeindetyp ARE</t>
  </si>
  <si>
    <t>Unüberbaute Bauzonen Annahme 1 [ha]</t>
  </si>
  <si>
    <t>Unüberbaute Bauzonen Annahme 2 [ha]</t>
  </si>
  <si>
    <t>Überbaut [ha]</t>
  </si>
  <si>
    <t>Unschärfe [ha]</t>
  </si>
  <si>
    <t>Unüberbaut [ha]</t>
  </si>
  <si>
    <t>Überbaut [%]</t>
  </si>
  <si>
    <t>Unschärfe [%]</t>
  </si>
  <si>
    <t>Unüberbaut [%]</t>
  </si>
  <si>
    <t>Sehr gute Erschliessung [ha]</t>
  </si>
  <si>
    <t>Gute Erschliessung [ha]</t>
  </si>
  <si>
    <t>Mittelmässige Erschliessung [ha]</t>
  </si>
  <si>
    <t>Geringe Erschliessung [ha]</t>
  </si>
  <si>
    <t>Marginale oder keine Erschliessung [ha]</t>
  </si>
  <si>
    <t>Sehr gute Erschliessung [%]</t>
  </si>
  <si>
    <t>Gute Erschliessung [%]</t>
  </si>
  <si>
    <t>Mittelmässige Erschliessung [%]</t>
  </si>
  <si>
    <t>Geringe Erschliessung [%]</t>
  </si>
  <si>
    <t>Marginale oder keine Erschliessung [%]</t>
  </si>
  <si>
    <t>Fläche der Bauzonen 2012 [ha]</t>
  </si>
  <si>
    <t>Fläche der Bauzonen 2017 [ha]</t>
  </si>
  <si>
    <t>Differenz [ha]</t>
  </si>
  <si>
    <t>Differenz [%]</t>
  </si>
  <si>
    <r>
      <t>Bauzonenfläche pro Einwohner [m</t>
    </r>
    <r>
      <rPr>
        <b/>
        <vertAlign val="superscript"/>
        <sz val="11"/>
        <rFont val="Calibri"/>
        <family val="2"/>
      </rPr>
      <t>2</t>
    </r>
    <r>
      <rPr>
        <b/>
        <sz val="11"/>
        <rFont val="Calibri"/>
        <family val="2"/>
      </rPr>
      <t>]</t>
    </r>
  </si>
  <si>
    <r>
      <t>Bauzonenfläche pro Beschäftigte [m</t>
    </r>
    <r>
      <rPr>
        <b/>
        <vertAlign val="superscript"/>
        <sz val="11"/>
        <rFont val="Calibri"/>
        <family val="2"/>
      </rPr>
      <t>2</t>
    </r>
    <r>
      <rPr>
        <b/>
        <sz val="11"/>
        <rFont val="Calibri"/>
        <family val="2"/>
      </rPr>
      <t>]</t>
    </r>
  </si>
  <si>
    <r>
      <t>Bauzonenfläche pro Einwohner und Beschäftigte [m</t>
    </r>
    <r>
      <rPr>
        <b/>
        <vertAlign val="superscript"/>
        <sz val="11"/>
        <rFont val="Calibri"/>
        <family val="2"/>
      </rPr>
      <t>2</t>
    </r>
    <r>
      <rPr>
        <b/>
        <sz val="11"/>
        <rFont val="Calibri"/>
        <family val="2"/>
      </rPr>
      <t>]</t>
    </r>
  </si>
  <si>
    <t>--</t>
  </si>
  <si>
    <t>Bundesamt für Raumentwicklung ARE</t>
  </si>
  <si>
    <t>Bauzonenstatistik Schweiz 2017</t>
  </si>
  <si>
    <t>Stand der Daten</t>
  </si>
  <si>
    <t>Vollständigkeit</t>
  </si>
  <si>
    <t>Anzahl Gemeinden</t>
  </si>
  <si>
    <t>Zonentypen</t>
  </si>
  <si>
    <t>Anzahl Zonen innerhalb der Bauzonen</t>
  </si>
  <si>
    <t>Bemerkungen</t>
  </si>
  <si>
    <t>Inhalt</t>
  </si>
  <si>
    <t>- Legende</t>
  </si>
  <si>
    <t>- Statistik nach Hauptnutzungen</t>
  </si>
  <si>
    <t>- Statistik nach Gemeindetypen BFS</t>
  </si>
  <si>
    <t>- Statistik nach Gemeindetypen ARE</t>
  </si>
  <si>
    <t>- Analyse der unüberbauten Bauzonen nach Hauptnutzungen</t>
  </si>
  <si>
    <t>- Analyse der unüberbauten Bauzonen nach Gemeindetypen BFS</t>
  </si>
  <si>
    <t>- Analyse der unüberbauten Bauzonen nach Gemeindetypen ARE</t>
  </si>
  <si>
    <t>- Analyse der Erschliessung mit dem ÖV nach Hauptnutzungen</t>
  </si>
  <si>
    <t>- Vergleich 2012 - 2017 nach Hauptnutzungen</t>
  </si>
  <si>
    <t>Geodaten: Kantonale Raumplanungsfachstellen</t>
  </si>
  <si>
    <t>Statistik und Analysen: Bundesamt für Raumentwicklung ARE</t>
  </si>
  <si>
    <t>Auskünfte:</t>
  </si>
  <si>
    <t>Rolf Giezendanner</t>
  </si>
  <si>
    <t>rolf.giezendanner@are.admin.ch</t>
  </si>
  <si>
    <t>© ARE, 12.2017</t>
  </si>
  <si>
    <t>Bezeichnung</t>
  </si>
  <si>
    <t>Beschreibung</t>
  </si>
  <si>
    <t>Code-Nummer der Hauptnutzungen</t>
  </si>
  <si>
    <t>Code-Nummer der Gemeindetypen ARE</t>
  </si>
  <si>
    <t>Hauptnutzung der Bauzonen nach dem minimalen Geodatenmodell Nutzungsplanung</t>
  </si>
  <si>
    <t>Die neue Gemeindetypologie 2012 des BFS ist kohärent mit der Definition zum "Raum mit städtischem Charakter 2012".</t>
  </si>
  <si>
    <t>Die alte Gemeindetypologie ARE wurde auf der Basis der Agglomerationsdefinition 2000 und der Volkszählung 2010 berechnet.</t>
  </si>
  <si>
    <t>Fläche der Bauzonen</t>
  </si>
  <si>
    <t xml:space="preserve">Anteil der jeweiligen Bauzonenfläche einer Hauptnutzung / eines Gemeindetyps / eines Kantons an der gesamten Bauzonenfläche </t>
  </si>
  <si>
    <t>Einwohner innerhalb der Bauzonen am 31.12.2016. Es werden die georeferenzierten Einzeldaten aus der Statistik der Bevölkerungsstruktur STATPOP verwendet (ständige Wohnbevölkerung).</t>
  </si>
  <si>
    <r>
      <t>Bauzonenfläche pro Einwohner [m</t>
    </r>
    <r>
      <rPr>
        <vertAlign val="superscript"/>
        <sz val="11"/>
        <color theme="1"/>
        <rFont val="Calibri"/>
        <family val="2"/>
        <scheme val="minor"/>
      </rPr>
      <t>2</t>
    </r>
    <r>
      <rPr>
        <sz val="10"/>
        <color theme="1"/>
        <rFont val="Calibri"/>
        <family val="2"/>
        <scheme val="minor"/>
      </rPr>
      <t>]</t>
    </r>
  </si>
  <si>
    <t>Bauzonenfläche pro Einwohner innerhalb der Bauzonen</t>
  </si>
  <si>
    <t>Beschäftigte innerhalb der Bauzonen am 31.12.2015 (provisorische Werte). Es werden die georeferenzierten Einzeldaten aus der Statistik der Untenehmensstruktur STATENT verwendet (Anzahl Beschäftigte).</t>
  </si>
  <si>
    <r>
      <t>Bauzonenfläche pro Beschäftigte [m</t>
    </r>
    <r>
      <rPr>
        <vertAlign val="superscript"/>
        <sz val="11"/>
        <color theme="1"/>
        <rFont val="Calibri"/>
        <family val="2"/>
        <scheme val="minor"/>
      </rPr>
      <t>2</t>
    </r>
    <r>
      <rPr>
        <sz val="10"/>
        <color theme="1"/>
        <rFont val="Calibri"/>
        <family val="2"/>
        <scheme val="minor"/>
      </rPr>
      <t>]</t>
    </r>
  </si>
  <si>
    <t>Bauzonenfläche pro Beschäftigte innerhalb der Bauzonen</t>
  </si>
  <si>
    <r>
      <t>Bauzonenfläche pro Einwohner und Beschäftigte [m</t>
    </r>
    <r>
      <rPr>
        <vertAlign val="superscript"/>
        <sz val="11"/>
        <color theme="1"/>
        <rFont val="Calibri"/>
        <family val="2"/>
        <scheme val="minor"/>
      </rPr>
      <t>2</t>
    </r>
    <r>
      <rPr>
        <sz val="10"/>
        <color theme="1"/>
        <rFont val="Calibri"/>
        <family val="2"/>
        <scheme val="minor"/>
      </rPr>
      <t>]</t>
    </r>
  </si>
  <si>
    <t>Bauzonenfläche dividiert durch die Summe der Einwohner und Beschäftigten</t>
  </si>
  <si>
    <t>Unüberbaute Bauzonenfläche, berechnet mit Annahme 1</t>
  </si>
  <si>
    <t>Unüberbaute Bauzonenfläche, berechnet mit Annahme 2</t>
  </si>
  <si>
    <t>Überbaute Bauzonenfläche</t>
  </si>
  <si>
    <t>Unschärfe der Bestimmung der unüberbauten Bauzonenfläche (Differenz zwischen der unüberbauten Bauzonenfläche mit Annahmen 1 und 2)</t>
  </si>
  <si>
    <t>Unüberbaute Bauzonenfläche</t>
  </si>
  <si>
    <t>Anteil der überbauten Bauzonenfläche an der gesamten Bauzonenfläche</t>
  </si>
  <si>
    <t>Anteil der Unschärfe (Differenz zwischen der unüberbauten Bauzonenfläche mit Annahmen 1 und 2)</t>
  </si>
  <si>
    <t>Anteil der unüberbauten Bauzonenfläche an der gesamten Bauzonenfläche</t>
  </si>
  <si>
    <r>
      <t>Überbaut pro Einwohner [m</t>
    </r>
    <r>
      <rPr>
        <vertAlign val="superscript"/>
        <sz val="11"/>
        <color theme="1"/>
        <rFont val="Calibri"/>
        <family val="2"/>
        <scheme val="minor"/>
      </rPr>
      <t>2</t>
    </r>
    <r>
      <rPr>
        <sz val="10"/>
        <color theme="1"/>
        <rFont val="Calibri"/>
        <family val="2"/>
        <scheme val="minor"/>
      </rPr>
      <t>]</t>
    </r>
  </si>
  <si>
    <t>Überbaute Bauzonenfläche pro Einwohner innerhalb der Bauzone</t>
  </si>
  <si>
    <r>
      <t>Unschärfe pro Einwohner [m</t>
    </r>
    <r>
      <rPr>
        <vertAlign val="superscript"/>
        <sz val="11"/>
        <color theme="1"/>
        <rFont val="Calibri"/>
        <family val="2"/>
        <scheme val="minor"/>
      </rPr>
      <t>2</t>
    </r>
    <r>
      <rPr>
        <sz val="10"/>
        <color theme="1"/>
        <rFont val="Calibri"/>
        <family val="2"/>
        <scheme val="minor"/>
      </rPr>
      <t>]</t>
    </r>
  </si>
  <si>
    <t>Unschärfe der Bestimmung der unüberbauten Bauzonenfläche pro Einwohner innerhalb der Bauzonenfläche (Differenz zwischen der unüberbauten Bauzonenfläche mit Annahmen 1 und 2 pro Einwohner)</t>
  </si>
  <si>
    <t>Bauzonenfläche innerhalb der ÖV-Güteklasse A</t>
  </si>
  <si>
    <t>Bauzonenfläche innerhalb der ÖV-Güteklasse B</t>
  </si>
  <si>
    <t>Bauzonenfläche innerhalb der ÖV-Güteklasse C</t>
  </si>
  <si>
    <t>Bauzonenfläche innerhalb der ÖV-Güteklasse D</t>
  </si>
  <si>
    <t>Bauzonenfläche ausserhalb der ÖV-Güteklassen</t>
  </si>
  <si>
    <t>Anteil der Bauzonenfläche innerhalb der ÖV-Güteklasse A</t>
  </si>
  <si>
    <t>Anteil der Bauzonenfläche innerhalb der ÖV-Güteklasse B</t>
  </si>
  <si>
    <t>Anteil der Bauzonenfläche innerhalb der ÖV-Güteklasse C</t>
  </si>
  <si>
    <t>Anteil der Bauzonenfläche innerhalb der ÖV-Güteklasse D</t>
  </si>
  <si>
    <t>Anteil der Bauzonenfläche ausserhalb der ÖV-Güteklassen</t>
  </si>
  <si>
    <t>Flächen der Bauzonen, Stand Bauzonenstatistik Schweiz 2012</t>
  </si>
  <si>
    <t>Flächen der Bauzonen, Stand Bauzonenstatistik Schweiz 2017</t>
  </si>
  <si>
    <t>Flächendifferenz zwischen den Bauzonen 2012 und 2017</t>
  </si>
  <si>
    <t>Anteil der Differenz zwischen den Bauzonenflächen 2012 und 2017 (Bauzonenfläche 2012 = 100%)</t>
  </si>
  <si>
    <t>Kantonsnummer</t>
  </si>
  <si>
    <t>Kantonsnummer BFS</t>
  </si>
  <si>
    <t>Kantonskürzel</t>
  </si>
  <si>
    <t>Abkürzung der Kantonsnamen</t>
  </si>
  <si>
    <t>01.01.2017</t>
  </si>
  <si>
    <t>ja</t>
  </si>
  <si>
    <t>Non. Les surfaces de transport sont découpées.</t>
  </si>
  <si>
    <t>Dans la statistique des zones à bâtir, les places de golf sont attribuées aux zones non constructibles.</t>
  </si>
  <si>
    <t xml:space="preserve">Le jeu de géodonnées s'est amélioré mais n'est pas encore entièrement issu de données officielles relatives aux plans d'affectation certifiées par le service cantonal d'aménagement.  Dans la statistique de 2012, les géodonnées se composaient de données des plans d'affectation et du plan directeur cantonal. </t>
  </si>
  <si>
    <t>Faktenblatt Kanton Tessin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</si>
</sst>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
    <numFmt numFmtId="165" formatCode="0.0%"/>
  </numFmts>
  <fonts count="16" x14ac:knownFonts="1">
    <font>
      <sz val="10"/>
      <color theme="1"/>
      <name val="Arial"/>
      <family val="2"/>
    </font>
    <font>
      <sz val="10"/>
      <name val="MS Sans Serif"/>
    </font>
    <font>
      <sz val="11"/>
      <name val="Calibri"/>
      <family val="2"/>
    </font>
    <font>
      <sz val="11"/>
      <color theme="1"/>
      <name val="Calibri"/>
      <family val="2"/>
    </font>
    <font>
      <b/>
      <sz val="11"/>
      <name val="Calibri"/>
      <family val="2"/>
    </font>
    <font>
      <b/>
      <vertAlign val="superscript"/>
      <sz val="11"/>
      <name val="Calibri"/>
      <family val="2"/>
    </font>
    <font>
      <b/>
      <sz val="11"/>
      <color theme="1"/>
      <name val="Calibri"/>
      <family val="2"/>
    </font>
    <font>
      <b/>
      <sz val="14"/>
      <color theme="1"/>
      <name val="Calibri"/>
      <family val="2"/>
    </font>
    <font>
      <sz val="10"/>
      <color theme="1"/>
      <name val="Calibri"/>
      <family val="2"/>
    </font>
    <font>
      <b/>
      <sz val="14"/>
      <color rgb="FF000000"/>
      <name val="Calibri"/>
      <family val="2"/>
    </font>
    <font>
      <b/>
      <sz val="11"/>
      <color rgb="FF000000"/>
      <name val="Calibri"/>
      <family val="2"/>
    </font>
    <font>
      <u/>
      <sz val="11"/>
      <color theme="10"/>
      <name val="Calibri"/>
      <family val="2"/>
    </font>
    <font>
      <sz val="11"/>
      <color theme="1"/>
      <name val="Calibri"/>
      <family val="2"/>
      <scheme val="minor"/>
    </font>
    <font>
      <b/>
      <sz val="11"/>
      <color theme="1"/>
      <name val="Calibri"/>
      <family val="2"/>
      <scheme val="minor"/>
    </font>
    <font>
      <vertAlign val="superscript"/>
      <sz val="11"/>
      <color theme="1"/>
      <name val="Calibri"/>
      <family val="2"/>
      <scheme val="minor"/>
    </font>
    <font>
      <sz val="10"/>
      <color theme="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FFFF" tint="-4.9989318521683403E-2"/>
        <bgColor indexed="64"/>
      </patternFill>
    </fill>
    <fill>
      <patternFill patternType="solid">
        <fgColor rgb="FFF2F2F2"/>
        <bgColor rgb="FF000000"/>
      </patternFill>
    </fill>
    <fill>
      <patternFill patternType="solid">
        <fgColor theme="0" tint="-4.9989318521683403E-2"/>
        <bgColor indexed="64"/>
      </patternFill>
    </fill>
  </fills>
  <borders count="1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s>
  <cellStyleXfs count="4">
    <xf numFmtId="0" fontId="0" fillId="0" borderId="0"/>
    <xf numFmtId="0" fontId="1" fillId="0" borderId="0"/>
    <xf numFmtId="0" fontId="11" fillId="0" borderId="0" applyNumberFormat="0" applyFill="0" applyBorder="0" applyAlignment="0" applyProtection="0">
      <alignment vertical="top"/>
      <protection locked="0"/>
    </xf>
    <xf numFmtId="0" fontId="12" fillId="0" borderId="0"/>
  </cellStyleXfs>
  <cellXfs count="62">
    <xf numFmtId="0" fontId="0" fillId="0" borderId="0" xfId="0"/>
    <xf numFmtId="0" fontId="1" fillId="0" borderId="0" xfId="1"/>
    <xf numFmtId="0" fontId="4" fillId="3" borderId="2" xfId="1" applyFont="1" applyFill="1" applyBorder="1" applyAlignment="1">
      <alignment horizontal="center" vertical="center" wrapText="1"/>
    </xf>
    <xf numFmtId="0" fontId="2" fillId="2" borderId="1" xfId="1" applyFont="1" applyFill="1" applyBorder="1" applyAlignment="1">
      <alignment vertical="center"/>
    </xf>
    <xf numFmtId="0" fontId="2" fillId="2" borderId="3" xfId="1" applyFont="1" applyFill="1" applyBorder="1" applyAlignment="1">
      <alignment vertical="center"/>
    </xf>
    <xf numFmtId="0" fontId="2" fillId="0" borderId="4" xfId="1" applyFont="1" applyBorder="1"/>
    <xf numFmtId="3" fontId="2" fillId="0" borderId="4" xfId="1" applyNumberFormat="1" applyFont="1" applyBorder="1" applyAlignment="1">
      <alignment horizontal="right"/>
    </xf>
    <xf numFmtId="164" fontId="2" fillId="0" borderId="4" xfId="1" applyNumberFormat="1" applyFont="1" applyBorder="1" applyAlignment="1">
      <alignment horizontal="right"/>
    </xf>
    <xf numFmtId="0" fontId="2" fillId="0" borderId="5" xfId="1" applyFont="1" applyBorder="1"/>
    <xf numFmtId="3" fontId="2" fillId="0" borderId="5" xfId="1" applyNumberFormat="1" applyFont="1" applyBorder="1" applyAlignment="1">
      <alignment horizontal="right"/>
    </xf>
    <xf numFmtId="164" fontId="2" fillId="0" borderId="5" xfId="1" applyNumberFormat="1" applyFont="1" applyBorder="1" applyAlignment="1">
      <alignment horizontal="right"/>
    </xf>
    <xf numFmtId="3" fontId="4" fillId="3" borderId="6" xfId="1" applyNumberFormat="1" applyFont="1" applyFill="1" applyBorder="1" applyAlignment="1">
      <alignment horizontal="right" vertical="center" wrapText="1"/>
    </xf>
    <xf numFmtId="0" fontId="4" fillId="3" borderId="6" xfId="1" applyFont="1" applyFill="1" applyBorder="1" applyAlignment="1">
      <alignment horizontal="right" vertical="center" wrapText="1"/>
    </xf>
    <xf numFmtId="0" fontId="2" fillId="0" borderId="5" xfId="1" applyNumberFormat="1" applyFont="1" applyBorder="1" applyAlignment="1">
      <alignment horizontal="right"/>
    </xf>
    <xf numFmtId="0" fontId="2" fillId="0" borderId="4" xfId="1" applyNumberFormat="1" applyFont="1" applyBorder="1" applyAlignment="1">
      <alignment horizontal="right"/>
    </xf>
    <xf numFmtId="3" fontId="2" fillId="0" borderId="4" xfId="1" applyNumberFormat="1" applyFont="1" applyBorder="1"/>
    <xf numFmtId="9" fontId="2" fillId="0" borderId="4" xfId="1" applyNumberFormat="1" applyFont="1" applyBorder="1"/>
    <xf numFmtId="3" fontId="2" fillId="0" borderId="5" xfId="1" applyNumberFormat="1" applyFont="1" applyBorder="1"/>
    <xf numFmtId="9" fontId="2" fillId="0" borderId="5" xfId="1" applyNumberFormat="1" applyFont="1" applyBorder="1"/>
    <xf numFmtId="9" fontId="4" fillId="3" borderId="6" xfId="1" applyNumberFormat="1" applyFont="1" applyFill="1" applyBorder="1" applyAlignment="1">
      <alignment vertical="center" wrapText="1"/>
    </xf>
    <xf numFmtId="3" fontId="3" fillId="0" borderId="4" xfId="0" applyNumberFormat="1" applyFont="1" applyBorder="1"/>
    <xf numFmtId="3" fontId="3" fillId="0" borderId="5" xfId="0" applyNumberFormat="1" applyFont="1" applyBorder="1"/>
    <xf numFmtId="3" fontId="6" fillId="3" borderId="6" xfId="0" applyNumberFormat="1" applyFont="1" applyFill="1" applyBorder="1" applyAlignment="1">
      <alignment horizontal="right" vertical="center" wrapText="1"/>
    </xf>
    <xf numFmtId="0" fontId="3" fillId="0" borderId="5" xfId="0" applyNumberFormat="1" applyFont="1" applyBorder="1" applyAlignment="1">
      <alignment horizontal="right"/>
    </xf>
    <xf numFmtId="3" fontId="4" fillId="3" borderId="6" xfId="1" applyNumberFormat="1" applyFont="1" applyFill="1" applyBorder="1" applyAlignment="1">
      <alignment vertical="center" wrapText="1"/>
    </xf>
    <xf numFmtId="165" fontId="2" fillId="0" borderId="4" xfId="1" applyNumberFormat="1" applyFont="1" applyBorder="1"/>
    <xf numFmtId="165" fontId="2" fillId="0" borderId="5" xfId="1" applyNumberFormat="1" applyFont="1" applyBorder="1"/>
    <xf numFmtId="165" fontId="4" fillId="3" borderId="6" xfId="1" applyNumberFormat="1" applyFont="1" applyFill="1" applyBorder="1" applyAlignment="1">
      <alignment vertical="center" wrapText="1"/>
    </xf>
    <xf numFmtId="0" fontId="7" fillId="0" borderId="0" xfId="0" applyFont="1" applyBorder="1" applyAlignment="1">
      <alignment vertical="top"/>
    </xf>
    <xf numFmtId="0" fontId="3" fillId="0" borderId="0" xfId="0" applyFont="1" applyBorder="1" applyAlignment="1">
      <alignment vertical="top"/>
    </xf>
    <xf numFmtId="0" fontId="8" fillId="0" borderId="0" xfId="0" applyFont="1"/>
    <xf numFmtId="0" fontId="10" fillId="0" borderId="4" xfId="0" applyFont="1" applyBorder="1" applyAlignment="1">
      <alignment horizontal="left" vertical="top"/>
    </xf>
    <xf numFmtId="49" fontId="3" fillId="0" borderId="8" xfId="0" applyNumberFormat="1" applyFont="1" applyBorder="1" applyAlignment="1">
      <alignment horizontal="left" vertical="top" wrapText="1"/>
    </xf>
    <xf numFmtId="0" fontId="10" fillId="0" borderId="11" xfId="0" applyFont="1" applyBorder="1" applyAlignment="1">
      <alignment horizontal="left" vertical="top"/>
    </xf>
    <xf numFmtId="49" fontId="3" fillId="0" borderId="10" xfId="0" applyNumberFormat="1" applyFont="1" applyBorder="1" applyAlignment="1">
      <alignment horizontal="left" vertical="top" wrapText="1"/>
    </xf>
    <xf numFmtId="0" fontId="3" fillId="0" borderId="5" xfId="0" applyFont="1" applyBorder="1" applyAlignment="1">
      <alignment horizontal="left" vertical="top"/>
    </xf>
    <xf numFmtId="49" fontId="3" fillId="0" borderId="12" xfId="0" applyNumberFormat="1" applyFont="1" applyBorder="1" applyAlignment="1">
      <alignment horizontal="left" vertical="top" wrapText="1"/>
    </xf>
    <xf numFmtId="49" fontId="2" fillId="0" borderId="8" xfId="0" applyNumberFormat="1" applyFont="1" applyFill="1" applyBorder="1" applyAlignment="1">
      <alignment horizontal="left" vertical="top" wrapText="1"/>
    </xf>
    <xf numFmtId="49" fontId="2" fillId="0" borderId="12" xfId="0" applyNumberFormat="1" applyFont="1" applyFill="1" applyBorder="1" applyAlignment="1">
      <alignment horizontal="left" vertical="top" wrapText="1"/>
    </xf>
    <xf numFmtId="49" fontId="3" fillId="0" borderId="12" xfId="0" applyNumberFormat="1" applyFont="1" applyFill="1" applyBorder="1" applyAlignment="1">
      <alignment horizontal="left" vertical="top" wrapText="1"/>
    </xf>
    <xf numFmtId="49" fontId="3" fillId="0" borderId="10" xfId="0" applyNumberFormat="1" applyFont="1" applyFill="1" applyBorder="1" applyAlignment="1">
      <alignment horizontal="left" vertical="top" wrapText="1"/>
    </xf>
    <xf numFmtId="0" fontId="10" fillId="0" borderId="5" xfId="0" applyFont="1" applyBorder="1" applyAlignment="1">
      <alignment horizontal="left" vertical="top"/>
    </xf>
    <xf numFmtId="49" fontId="6" fillId="0" borderId="0" xfId="0" applyNumberFormat="1" applyFont="1" applyBorder="1" applyAlignment="1">
      <alignment vertical="top"/>
    </xf>
    <xf numFmtId="49" fontId="3" fillId="0" borderId="0" xfId="0" applyNumberFormat="1" applyFont="1" applyBorder="1" applyAlignment="1">
      <alignment vertical="top"/>
    </xf>
    <xf numFmtId="0" fontId="3" fillId="0" borderId="0" xfId="0" applyFont="1" applyAlignment="1">
      <alignment vertical="top"/>
    </xf>
    <xf numFmtId="0" fontId="11" fillId="0" borderId="0" xfId="2" applyFont="1" applyAlignment="1" applyProtection="1">
      <alignment vertical="top"/>
    </xf>
    <xf numFmtId="0" fontId="12" fillId="0" borderId="0" xfId="3" applyFont="1"/>
    <xf numFmtId="49" fontId="12" fillId="0" borderId="4" xfId="3" applyNumberFormat="1" applyFont="1" applyBorder="1" applyAlignment="1">
      <alignment horizontal="left" vertical="top" wrapText="1"/>
    </xf>
    <xf numFmtId="49" fontId="12" fillId="0" borderId="8" xfId="3" applyNumberFormat="1" applyFont="1" applyBorder="1" applyAlignment="1">
      <alignment horizontal="left" vertical="top" wrapText="1"/>
    </xf>
    <xf numFmtId="49" fontId="12" fillId="0" borderId="5" xfId="3" applyNumberFormat="1" applyFont="1" applyBorder="1" applyAlignment="1">
      <alignment horizontal="left" vertical="top" wrapText="1"/>
    </xf>
    <xf numFmtId="49" fontId="12" fillId="0" borderId="12" xfId="3" applyNumberFormat="1" applyFont="1" applyFill="1" applyBorder="1" applyAlignment="1">
      <alignment horizontal="left" vertical="top" wrapText="1"/>
    </xf>
    <xf numFmtId="49" fontId="12" fillId="0" borderId="12" xfId="3" applyNumberFormat="1" applyFont="1" applyBorder="1" applyAlignment="1">
      <alignment horizontal="left" vertical="top" wrapText="1"/>
    </xf>
    <xf numFmtId="49" fontId="12" fillId="0" borderId="11" xfId="3" applyNumberFormat="1" applyFont="1" applyBorder="1" applyAlignment="1">
      <alignment horizontal="left" vertical="top" wrapText="1"/>
    </xf>
    <xf numFmtId="49" fontId="12" fillId="0" borderId="10" xfId="3" applyNumberFormat="1" applyFont="1" applyBorder="1" applyAlignment="1">
      <alignment horizontal="left" vertical="top" wrapText="1"/>
    </xf>
    <xf numFmtId="0" fontId="12" fillId="0" borderId="0" xfId="3" applyFont="1" applyAlignment="1">
      <alignment vertical="top"/>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10" xfId="0" applyFont="1" applyFill="1" applyBorder="1" applyAlignment="1">
      <alignment horizontal="center" vertical="center"/>
    </xf>
    <xf numFmtId="49" fontId="13" fillId="5" borderId="4" xfId="3" applyNumberFormat="1" applyFont="1" applyFill="1" applyBorder="1" applyAlignment="1">
      <alignment horizontal="left" vertical="top" wrapText="1"/>
    </xf>
    <xf numFmtId="49" fontId="13" fillId="5" borderId="11" xfId="3" applyNumberFormat="1" applyFont="1" applyFill="1" applyBorder="1" applyAlignment="1">
      <alignment horizontal="left" vertical="top" wrapText="1"/>
    </xf>
    <xf numFmtId="0" fontId="6" fillId="3" borderId="6" xfId="0" applyFont="1" applyFill="1" applyBorder="1" applyAlignment="1">
      <alignment vertical="center" wrapText="1"/>
    </xf>
  </cellXfs>
  <cellStyles count="4">
    <cellStyle name="Link" xfId="2" builtinId="8"/>
    <cellStyle name="Standard" xfId="0" builtinId="0"/>
    <cellStyle name="Standard 2" xfId="1"/>
    <cellStyle name="Standard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Hauptnutzungen (in Hektaren)</a:t>
            </a:r>
          </a:p>
        </c:rich>
      </c:tx>
      <c:overlay val="0"/>
    </c:title>
    <c:autoTitleDeleted val="0"/>
    <c:plotArea>
      <c:layout/>
      <c:barChart>
        <c:barDir val="bar"/>
        <c:grouping val="clustered"/>
        <c:varyColors val="0"/>
        <c:ser>
          <c:idx val="0"/>
          <c:order val="0"/>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0-EB4F-418B-9E4D-0F9165281BDE}"/>
                </c:ext>
              </c:extLst>
            </c:dLbl>
            <c:dLbl>
              <c:idx val="8"/>
              <c:delete val="1"/>
              <c:extLst>
                <c:ext xmlns:c15="http://schemas.microsoft.com/office/drawing/2012/chart" uri="{CE6537A1-D6FC-4f65-9D91-7224C49458BB}"/>
                <c:ext xmlns:c16="http://schemas.microsoft.com/office/drawing/2014/chart" uri="{C3380CC4-5D6E-409C-BE32-E72D297353CC}">
                  <c16:uniqueId val="{00000001-EB4F-418B-9E4D-0F9165281BDE}"/>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Statistik_Hauptnutzung!$C$2:$C$10</c:f>
              <c:numCache>
                <c:formatCode>#,##0</c:formatCode>
                <c:ptCount val="9"/>
                <c:pt idx="0">
                  <c:v>6784.3575269317489</c:v>
                </c:pt>
                <c:pt idx="1">
                  <c:v>1177.0835281189102</c:v>
                </c:pt>
                <c:pt idx="2">
                  <c:v>355.35001505982001</c:v>
                </c:pt>
                <c:pt idx="3">
                  <c:v>1044.7471768266701</c:v>
                </c:pt>
                <c:pt idx="4">
                  <c:v>1714.4620070474502</c:v>
                </c:pt>
                <c:pt idx="5">
                  <c:v>25.172613788384002</c:v>
                </c:pt>
                <c:pt idx="6">
                  <c:v>44.147538863196999</c:v>
                </c:pt>
                <c:pt idx="7" formatCode="General">
                  <c:v>0</c:v>
                </c:pt>
                <c:pt idx="8" formatCode="General">
                  <c:v>0</c:v>
                </c:pt>
              </c:numCache>
            </c:numRef>
          </c:val>
          <c:extLst>
            <c:ext xmlns:c16="http://schemas.microsoft.com/office/drawing/2014/chart" uri="{C3380CC4-5D6E-409C-BE32-E72D297353CC}">
              <c16:uniqueId val="{00000002-EB4F-418B-9E4D-0F9165281BDE}"/>
            </c:ext>
          </c:extLst>
        </c:ser>
        <c:dLbls>
          <c:showLegendKey val="0"/>
          <c:showVal val="0"/>
          <c:showCatName val="0"/>
          <c:showSerName val="0"/>
          <c:showPercent val="0"/>
          <c:showBubbleSize val="0"/>
        </c:dLbls>
        <c:gapWidth val="70"/>
        <c:axId val="439073952"/>
        <c:axId val="439075128"/>
      </c:barChart>
      <c:catAx>
        <c:axId val="439073952"/>
        <c:scaling>
          <c:orientation val="maxMin"/>
        </c:scaling>
        <c:delete val="0"/>
        <c:axPos val="l"/>
        <c:numFmt formatCode="General" sourceLinked="1"/>
        <c:majorTickMark val="out"/>
        <c:minorTickMark val="none"/>
        <c:tickLblPos val="nextTo"/>
        <c:crossAx val="439075128"/>
        <c:crosses val="autoZero"/>
        <c:auto val="1"/>
        <c:lblAlgn val="ctr"/>
        <c:lblOffset val="100"/>
        <c:noMultiLvlLbl val="0"/>
      </c:catAx>
      <c:valAx>
        <c:axId val="439075128"/>
        <c:scaling>
          <c:orientation val="minMax"/>
        </c:scaling>
        <c:delete val="0"/>
        <c:axPos val="t"/>
        <c:majorGridlines/>
        <c:numFmt formatCode="#,##0" sourceLinked="1"/>
        <c:majorTickMark val="out"/>
        <c:minorTickMark val="none"/>
        <c:tickLblPos val="high"/>
        <c:crossAx val="439073952"/>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Hauptnutzungen (in Prozenten)</a:t>
            </a:r>
          </a:p>
        </c:rich>
      </c:tx>
      <c:overlay val="0"/>
    </c:title>
    <c:autoTitleDeleted val="0"/>
    <c:plotArea>
      <c:layout/>
      <c:barChart>
        <c:barDir val="bar"/>
        <c:grouping val="percentStacked"/>
        <c:varyColors val="0"/>
        <c:ser>
          <c:idx val="0"/>
          <c:order val="0"/>
          <c:tx>
            <c:v>Überbaut</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0-B79A-4957-8298-45BE25A0E1AB}"/>
                </c:ext>
              </c:extLst>
            </c:dLbl>
            <c:dLbl>
              <c:idx val="5"/>
              <c:delete val="1"/>
              <c:extLst>
                <c:ext xmlns:c15="http://schemas.microsoft.com/office/drawing/2012/chart" uri="{CE6537A1-D6FC-4f65-9D91-7224C49458BB}"/>
                <c:ext xmlns:c16="http://schemas.microsoft.com/office/drawing/2014/chart" uri="{C3380CC4-5D6E-409C-BE32-E72D297353CC}">
                  <c16:uniqueId val="{00000001-B79A-4957-8298-45BE25A0E1AB}"/>
                </c:ext>
              </c:extLst>
            </c:dLbl>
            <c:dLbl>
              <c:idx val="6"/>
              <c:delete val="1"/>
              <c:extLst>
                <c:ext xmlns:c15="http://schemas.microsoft.com/office/drawing/2012/chart" uri="{CE6537A1-D6FC-4f65-9D91-7224C49458BB}"/>
                <c:ext xmlns:c16="http://schemas.microsoft.com/office/drawing/2014/chart" uri="{C3380CC4-5D6E-409C-BE32-E72D297353CC}">
                  <c16:uniqueId val="{00000002-B79A-4957-8298-45BE25A0E1AB}"/>
                </c:ext>
              </c:extLst>
            </c:dLbl>
            <c:dLbl>
              <c:idx val="7"/>
              <c:delete val="1"/>
              <c:extLst>
                <c:ext xmlns:c15="http://schemas.microsoft.com/office/drawing/2012/chart" uri="{CE6537A1-D6FC-4f65-9D91-7224C49458BB}"/>
                <c:ext xmlns:c16="http://schemas.microsoft.com/office/drawing/2014/chart" uri="{C3380CC4-5D6E-409C-BE32-E72D297353CC}">
                  <c16:uniqueId val="{00000003-B79A-4957-8298-45BE25A0E1AB}"/>
                </c:ext>
              </c:extLst>
            </c:dLbl>
            <c:dLbl>
              <c:idx val="8"/>
              <c:delete val="1"/>
              <c:extLst>
                <c:ext xmlns:c15="http://schemas.microsoft.com/office/drawing/2012/chart" uri="{CE6537A1-D6FC-4f65-9D91-7224C49458BB}"/>
                <c:ext xmlns:c16="http://schemas.microsoft.com/office/drawing/2014/chart" uri="{C3380CC4-5D6E-409C-BE32-E72D297353CC}">
                  <c16:uniqueId val="{00000004-B79A-4957-8298-45BE25A0E1AB}"/>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Analyse_unüberbaut_Hauptnutzung!$H$2:$H$10</c:f>
              <c:numCache>
                <c:formatCode>0%</c:formatCode>
                <c:ptCount val="9"/>
                <c:pt idx="0">
                  <c:v>0.83355972000054357</c:v>
                </c:pt>
                <c:pt idx="1">
                  <c:v>0.63865455982302521</c:v>
                </c:pt>
                <c:pt idx="2">
                  <c:v>0.75102521162472069</c:v>
                </c:pt>
                <c:pt idx="3">
                  <c:v>0.94409321012815584</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5-B79A-4957-8298-45BE25A0E1AB}"/>
            </c:ext>
          </c:extLst>
        </c:ser>
        <c:ser>
          <c:idx val="1"/>
          <c:order val="1"/>
          <c:tx>
            <c:v>Unschärfe</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6-B79A-4957-8298-45BE25A0E1AB}"/>
                </c:ext>
              </c:extLst>
            </c:dLbl>
            <c:dLbl>
              <c:idx val="5"/>
              <c:delete val="1"/>
              <c:extLst>
                <c:ext xmlns:c15="http://schemas.microsoft.com/office/drawing/2012/chart" uri="{CE6537A1-D6FC-4f65-9D91-7224C49458BB}"/>
                <c:ext xmlns:c16="http://schemas.microsoft.com/office/drawing/2014/chart" uri="{C3380CC4-5D6E-409C-BE32-E72D297353CC}">
                  <c16:uniqueId val="{00000007-B79A-4957-8298-45BE25A0E1AB}"/>
                </c:ext>
              </c:extLst>
            </c:dLbl>
            <c:dLbl>
              <c:idx val="6"/>
              <c:delete val="1"/>
              <c:extLst>
                <c:ext xmlns:c15="http://schemas.microsoft.com/office/drawing/2012/chart" uri="{CE6537A1-D6FC-4f65-9D91-7224C49458BB}"/>
                <c:ext xmlns:c16="http://schemas.microsoft.com/office/drawing/2014/chart" uri="{C3380CC4-5D6E-409C-BE32-E72D297353CC}">
                  <c16:uniqueId val="{00000008-B79A-4957-8298-45BE25A0E1AB}"/>
                </c:ext>
              </c:extLst>
            </c:dLbl>
            <c:dLbl>
              <c:idx val="7"/>
              <c:delete val="1"/>
              <c:extLst>
                <c:ext xmlns:c15="http://schemas.microsoft.com/office/drawing/2012/chart" uri="{CE6537A1-D6FC-4f65-9D91-7224C49458BB}"/>
                <c:ext xmlns:c16="http://schemas.microsoft.com/office/drawing/2014/chart" uri="{C3380CC4-5D6E-409C-BE32-E72D297353CC}">
                  <c16:uniqueId val="{00000009-B79A-4957-8298-45BE25A0E1AB}"/>
                </c:ext>
              </c:extLst>
            </c:dLbl>
            <c:dLbl>
              <c:idx val="8"/>
              <c:delete val="1"/>
              <c:extLst>
                <c:ext xmlns:c15="http://schemas.microsoft.com/office/drawing/2012/chart" uri="{CE6537A1-D6FC-4f65-9D91-7224C49458BB}"/>
                <c:ext xmlns:c16="http://schemas.microsoft.com/office/drawing/2014/chart" uri="{C3380CC4-5D6E-409C-BE32-E72D297353CC}">
                  <c16:uniqueId val="{0000000A-B79A-4957-8298-45BE25A0E1AB}"/>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Analyse_unüberbaut_Hauptnutzung!$I$2:$I$10</c:f>
              <c:numCache>
                <c:formatCode>0%</c:formatCode>
                <c:ptCount val="9"/>
                <c:pt idx="0">
                  <c:v>8.6511017460394468E-2</c:v>
                </c:pt>
                <c:pt idx="1">
                  <c:v>8.0937192159406993E-2</c:v>
                </c:pt>
                <c:pt idx="2">
                  <c:v>9.5672801884852762E-2</c:v>
                </c:pt>
                <c:pt idx="3">
                  <c:v>2.7269297099621538E-2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B-B79A-4957-8298-45BE25A0E1AB}"/>
            </c:ext>
          </c:extLst>
        </c:ser>
        <c:ser>
          <c:idx val="2"/>
          <c:order val="2"/>
          <c:tx>
            <c:v>Unüberbaut</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C-B79A-4957-8298-45BE25A0E1AB}"/>
                </c:ext>
              </c:extLst>
            </c:dLbl>
            <c:dLbl>
              <c:idx val="5"/>
              <c:delete val="1"/>
              <c:extLst>
                <c:ext xmlns:c15="http://schemas.microsoft.com/office/drawing/2012/chart" uri="{CE6537A1-D6FC-4f65-9D91-7224C49458BB}"/>
                <c:ext xmlns:c16="http://schemas.microsoft.com/office/drawing/2014/chart" uri="{C3380CC4-5D6E-409C-BE32-E72D297353CC}">
                  <c16:uniqueId val="{0000000D-B79A-4957-8298-45BE25A0E1AB}"/>
                </c:ext>
              </c:extLst>
            </c:dLbl>
            <c:dLbl>
              <c:idx val="6"/>
              <c:delete val="1"/>
              <c:extLst>
                <c:ext xmlns:c15="http://schemas.microsoft.com/office/drawing/2012/chart" uri="{CE6537A1-D6FC-4f65-9D91-7224C49458BB}"/>
                <c:ext xmlns:c16="http://schemas.microsoft.com/office/drawing/2014/chart" uri="{C3380CC4-5D6E-409C-BE32-E72D297353CC}">
                  <c16:uniqueId val="{0000000E-B79A-4957-8298-45BE25A0E1AB}"/>
                </c:ext>
              </c:extLst>
            </c:dLbl>
            <c:dLbl>
              <c:idx val="7"/>
              <c:delete val="1"/>
              <c:extLst>
                <c:ext xmlns:c15="http://schemas.microsoft.com/office/drawing/2012/chart" uri="{CE6537A1-D6FC-4f65-9D91-7224C49458BB}"/>
                <c:ext xmlns:c16="http://schemas.microsoft.com/office/drawing/2014/chart" uri="{C3380CC4-5D6E-409C-BE32-E72D297353CC}">
                  <c16:uniqueId val="{0000000F-B79A-4957-8298-45BE25A0E1AB}"/>
                </c:ext>
              </c:extLst>
            </c:dLbl>
            <c:dLbl>
              <c:idx val="8"/>
              <c:delete val="1"/>
              <c:extLst>
                <c:ext xmlns:c15="http://schemas.microsoft.com/office/drawing/2012/chart" uri="{CE6537A1-D6FC-4f65-9D91-7224C49458BB}"/>
                <c:ext xmlns:c16="http://schemas.microsoft.com/office/drawing/2014/chart" uri="{C3380CC4-5D6E-409C-BE32-E72D297353CC}">
                  <c16:uniqueId val="{00000010-B79A-4957-8298-45BE25A0E1AB}"/>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Analyse_unüberbaut_Hauptnutzung!$J$2:$J$10</c:f>
              <c:numCache>
                <c:formatCode>0%</c:formatCode>
                <c:ptCount val="9"/>
                <c:pt idx="0">
                  <c:v>7.992926253906199E-2</c:v>
                </c:pt>
                <c:pt idx="1">
                  <c:v>0.28040824801756775</c:v>
                </c:pt>
                <c:pt idx="2">
                  <c:v>0.15330198649042656</c:v>
                </c:pt>
                <c:pt idx="3">
                  <c:v>2.8637492772222571E-2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11-B79A-4957-8298-45BE25A0E1AB}"/>
            </c:ext>
          </c:extLst>
        </c:ser>
        <c:dLbls>
          <c:showLegendKey val="0"/>
          <c:showVal val="0"/>
          <c:showCatName val="0"/>
          <c:showSerName val="0"/>
          <c:showPercent val="0"/>
          <c:showBubbleSize val="0"/>
        </c:dLbls>
        <c:gapWidth val="50"/>
        <c:overlap val="100"/>
        <c:axId val="426595792"/>
        <c:axId val="500804944"/>
      </c:barChart>
      <c:catAx>
        <c:axId val="426595792"/>
        <c:scaling>
          <c:orientation val="maxMin"/>
        </c:scaling>
        <c:delete val="0"/>
        <c:axPos val="l"/>
        <c:numFmt formatCode="General" sourceLinked="1"/>
        <c:majorTickMark val="out"/>
        <c:minorTickMark val="none"/>
        <c:tickLblPos val="nextTo"/>
        <c:crossAx val="500804944"/>
        <c:crosses val="autoZero"/>
        <c:auto val="1"/>
        <c:lblAlgn val="ctr"/>
        <c:lblOffset val="100"/>
        <c:noMultiLvlLbl val="0"/>
      </c:catAx>
      <c:valAx>
        <c:axId val="500804944"/>
        <c:scaling>
          <c:orientation val="minMax"/>
        </c:scaling>
        <c:delete val="0"/>
        <c:axPos val="t"/>
        <c:majorGridlines/>
        <c:numFmt formatCode="0%" sourceLinked="1"/>
        <c:majorTickMark val="out"/>
        <c:minorTickMark val="none"/>
        <c:tickLblPos val="high"/>
        <c:crossAx val="42659579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Überbaute / unüberbaute Bauzonen nach Gemeindetypen BFS (in Hektaren)</a:t>
            </a:r>
          </a:p>
        </c:rich>
      </c:tx>
      <c:overlay val="0"/>
    </c:title>
    <c:autoTitleDeleted val="0"/>
    <c:plotArea>
      <c:layout/>
      <c:barChart>
        <c:barDir val="bar"/>
        <c:grouping val="stacked"/>
        <c:varyColors val="0"/>
        <c:ser>
          <c:idx val="0"/>
          <c:order val="0"/>
          <c:tx>
            <c:v>Überbaut</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Anal_unüb_Gemtypen_BFS9!$E$2:$E$10</c:f>
              <c:numCache>
                <c:formatCode>#,##0</c:formatCode>
                <c:ptCount val="9"/>
                <c:pt idx="0" formatCode="General">
                  <c:v>0</c:v>
                </c:pt>
                <c:pt idx="1">
                  <c:v>5505.8278483063077</c:v>
                </c:pt>
                <c:pt idx="2" formatCode="General">
                  <c:v>0</c:v>
                </c:pt>
                <c:pt idx="3">
                  <c:v>754.51318885698004</c:v>
                </c:pt>
                <c:pt idx="4">
                  <c:v>977.42933519780911</c:v>
                </c:pt>
                <c:pt idx="5">
                  <c:v>910.59039222153501</c:v>
                </c:pt>
                <c:pt idx="6">
                  <c:v>273.64826718613665</c:v>
                </c:pt>
                <c:pt idx="7" formatCode="General">
                  <c:v>0</c:v>
                </c:pt>
                <c:pt idx="8">
                  <c:v>1021.9055871924979</c:v>
                </c:pt>
              </c:numCache>
            </c:numRef>
          </c:val>
          <c:extLst>
            <c:ext xmlns:c16="http://schemas.microsoft.com/office/drawing/2014/chart" uri="{C3380CC4-5D6E-409C-BE32-E72D297353CC}">
              <c16:uniqueId val="{00000000-8E5A-41D9-8FA0-1A63EBAFC14F}"/>
            </c:ext>
          </c:extLst>
        </c:ser>
        <c:ser>
          <c:idx val="1"/>
          <c:order val="1"/>
          <c:tx>
            <c:v>Unschärfe</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Anal_unüb_Gemtypen_BFS9!$F$2:$F$10</c:f>
              <c:numCache>
                <c:formatCode>#,##0</c:formatCode>
                <c:ptCount val="9"/>
                <c:pt idx="0" formatCode="General">
                  <c:v>0</c:v>
                </c:pt>
                <c:pt idx="1">
                  <c:v>389.45785684830014</c:v>
                </c:pt>
                <c:pt idx="2" formatCode="General">
                  <c:v>0</c:v>
                </c:pt>
                <c:pt idx="3">
                  <c:v>57.858014739902686</c:v>
                </c:pt>
                <c:pt idx="4">
                  <c:v>94.110729813768984</c:v>
                </c:pt>
                <c:pt idx="5">
                  <c:v>81.879169229583709</c:v>
                </c:pt>
                <c:pt idx="6">
                  <c:v>28.368709649078195</c:v>
                </c:pt>
                <c:pt idx="7" formatCode="General">
                  <c:v>0</c:v>
                </c:pt>
                <c:pt idx="8">
                  <c:v>93.003880641838009</c:v>
                </c:pt>
              </c:numCache>
            </c:numRef>
          </c:val>
          <c:extLst>
            <c:ext xmlns:c16="http://schemas.microsoft.com/office/drawing/2014/chart" uri="{C3380CC4-5D6E-409C-BE32-E72D297353CC}">
              <c16:uniqueId val="{00000001-8E5A-41D9-8FA0-1A63EBAFC14F}"/>
            </c:ext>
          </c:extLst>
        </c:ser>
        <c:ser>
          <c:idx val="2"/>
          <c:order val="2"/>
          <c:tx>
            <c:v>Unüberbaut</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Anal_unüb_Gemtypen_BFS9!$G$2:$G$10</c:f>
              <c:numCache>
                <c:formatCode>#,##0</c:formatCode>
                <c:ptCount val="9"/>
                <c:pt idx="0" formatCode="General">
                  <c:v>0</c:v>
                </c:pt>
                <c:pt idx="1">
                  <c:v>481.940191800452</c:v>
                </c:pt>
                <c:pt idx="2" formatCode="General">
                  <c:v>0</c:v>
                </c:pt>
                <c:pt idx="3">
                  <c:v>69.232462603084301</c:v>
                </c:pt>
                <c:pt idx="4">
                  <c:v>113.49256059924201</c:v>
                </c:pt>
                <c:pt idx="5">
                  <c:v>88.7800313547813</c:v>
                </c:pt>
                <c:pt idx="6">
                  <c:v>28.014650874134201</c:v>
                </c:pt>
                <c:pt idx="7" formatCode="General">
                  <c:v>0</c:v>
                </c:pt>
                <c:pt idx="8">
                  <c:v>175.26752952070399</c:v>
                </c:pt>
              </c:numCache>
            </c:numRef>
          </c:val>
          <c:extLst>
            <c:ext xmlns:c16="http://schemas.microsoft.com/office/drawing/2014/chart" uri="{C3380CC4-5D6E-409C-BE32-E72D297353CC}">
              <c16:uniqueId val="{00000002-8E5A-41D9-8FA0-1A63EBAFC14F}"/>
            </c:ext>
          </c:extLst>
        </c:ser>
        <c:dLbls>
          <c:showLegendKey val="0"/>
          <c:showVal val="0"/>
          <c:showCatName val="0"/>
          <c:showSerName val="0"/>
          <c:showPercent val="0"/>
          <c:showBubbleSize val="0"/>
        </c:dLbls>
        <c:gapWidth val="50"/>
        <c:overlap val="100"/>
        <c:axId val="426587168"/>
        <c:axId val="426584424"/>
      </c:barChart>
      <c:catAx>
        <c:axId val="426587168"/>
        <c:scaling>
          <c:orientation val="maxMin"/>
        </c:scaling>
        <c:delete val="0"/>
        <c:axPos val="l"/>
        <c:numFmt formatCode="General" sourceLinked="1"/>
        <c:majorTickMark val="out"/>
        <c:minorTickMark val="none"/>
        <c:tickLblPos val="nextTo"/>
        <c:crossAx val="426584424"/>
        <c:crosses val="autoZero"/>
        <c:auto val="1"/>
        <c:lblAlgn val="ctr"/>
        <c:lblOffset val="100"/>
        <c:noMultiLvlLbl val="0"/>
      </c:catAx>
      <c:valAx>
        <c:axId val="426584424"/>
        <c:scaling>
          <c:orientation val="minMax"/>
        </c:scaling>
        <c:delete val="0"/>
        <c:axPos val="t"/>
        <c:majorGridlines/>
        <c:numFmt formatCode="General" sourceLinked="1"/>
        <c:majorTickMark val="out"/>
        <c:minorTickMark val="none"/>
        <c:tickLblPos val="high"/>
        <c:crossAx val="42658716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Überbaute / unüberbaute Bauzonen nach Gemeindetypen BFS (in Prozenten)</a:t>
            </a:r>
          </a:p>
        </c:rich>
      </c:tx>
      <c:overlay val="0"/>
    </c:title>
    <c:autoTitleDeleted val="0"/>
    <c:plotArea>
      <c:layout/>
      <c:barChart>
        <c:barDir val="bar"/>
        <c:grouping val="percentStacked"/>
        <c:varyColors val="0"/>
        <c:ser>
          <c:idx val="0"/>
          <c:order val="0"/>
          <c:tx>
            <c:v>Überbaut</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4858-46C4-9C96-5177906C9FAF}"/>
                </c:ext>
              </c:extLst>
            </c:dLbl>
            <c:dLbl>
              <c:idx val="2"/>
              <c:delete val="1"/>
              <c:extLst>
                <c:ext xmlns:c15="http://schemas.microsoft.com/office/drawing/2012/chart" uri="{CE6537A1-D6FC-4f65-9D91-7224C49458BB}"/>
                <c:ext xmlns:c16="http://schemas.microsoft.com/office/drawing/2014/chart" uri="{C3380CC4-5D6E-409C-BE32-E72D297353CC}">
                  <c16:uniqueId val="{00000001-4858-46C4-9C96-5177906C9FAF}"/>
                </c:ext>
              </c:extLst>
            </c:dLbl>
            <c:dLbl>
              <c:idx val="7"/>
              <c:delete val="1"/>
              <c:extLst>
                <c:ext xmlns:c15="http://schemas.microsoft.com/office/drawing/2012/chart" uri="{CE6537A1-D6FC-4f65-9D91-7224C49458BB}"/>
                <c:ext xmlns:c16="http://schemas.microsoft.com/office/drawing/2014/chart" uri="{C3380CC4-5D6E-409C-BE32-E72D297353CC}">
                  <c16:uniqueId val="{00000002-4858-46C4-9C96-5177906C9FAF}"/>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Anal_unüb_Gemtypen_BFS9!$H$2:$H$10</c:f>
              <c:numCache>
                <c:formatCode>0%</c:formatCode>
                <c:ptCount val="9"/>
                <c:pt idx="0" formatCode="General">
                  <c:v>0</c:v>
                </c:pt>
                <c:pt idx="1">
                  <c:v>0.86335782004134121</c:v>
                </c:pt>
                <c:pt idx="2" formatCode="General">
                  <c:v>0</c:v>
                </c:pt>
                <c:pt idx="3">
                  <c:v>0.85584170958499606</c:v>
                </c:pt>
                <c:pt idx="4">
                  <c:v>0.82481217316189692</c:v>
                </c:pt>
                <c:pt idx="5">
                  <c:v>0.84216484175360906</c:v>
                </c:pt>
                <c:pt idx="6">
                  <c:v>0.82915770553703461</c:v>
                </c:pt>
                <c:pt idx="7" formatCode="General">
                  <c:v>0</c:v>
                </c:pt>
                <c:pt idx="8">
                  <c:v>0.79206619656642574</c:v>
                </c:pt>
              </c:numCache>
            </c:numRef>
          </c:val>
          <c:extLst>
            <c:ext xmlns:c16="http://schemas.microsoft.com/office/drawing/2014/chart" uri="{C3380CC4-5D6E-409C-BE32-E72D297353CC}">
              <c16:uniqueId val="{00000003-4858-46C4-9C96-5177906C9FAF}"/>
            </c:ext>
          </c:extLst>
        </c:ser>
        <c:ser>
          <c:idx val="1"/>
          <c:order val="1"/>
          <c:tx>
            <c:v>Unschärfe</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4-4858-46C4-9C96-5177906C9FAF}"/>
                </c:ext>
              </c:extLst>
            </c:dLbl>
            <c:dLbl>
              <c:idx val="2"/>
              <c:delete val="1"/>
              <c:extLst>
                <c:ext xmlns:c15="http://schemas.microsoft.com/office/drawing/2012/chart" uri="{CE6537A1-D6FC-4f65-9D91-7224C49458BB}"/>
                <c:ext xmlns:c16="http://schemas.microsoft.com/office/drawing/2014/chart" uri="{C3380CC4-5D6E-409C-BE32-E72D297353CC}">
                  <c16:uniqueId val="{00000005-4858-46C4-9C96-5177906C9FAF}"/>
                </c:ext>
              </c:extLst>
            </c:dLbl>
            <c:dLbl>
              <c:idx val="7"/>
              <c:delete val="1"/>
              <c:extLst>
                <c:ext xmlns:c15="http://schemas.microsoft.com/office/drawing/2012/chart" uri="{CE6537A1-D6FC-4f65-9D91-7224C49458BB}"/>
                <c:ext xmlns:c16="http://schemas.microsoft.com/office/drawing/2014/chart" uri="{C3380CC4-5D6E-409C-BE32-E72D297353CC}">
                  <c16:uniqueId val="{00000006-4858-46C4-9C96-5177906C9FAF}"/>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Anal_unüb_Gemtypen_BFS9!$I$2:$I$10</c:f>
              <c:numCache>
                <c:formatCode>0%</c:formatCode>
                <c:ptCount val="9"/>
                <c:pt idx="0" formatCode="General">
                  <c:v>0</c:v>
                </c:pt>
                <c:pt idx="1">
                  <c:v>6.1070105268539246E-2</c:v>
                </c:pt>
                <c:pt idx="2" formatCode="General">
                  <c:v>0</c:v>
                </c:pt>
                <c:pt idx="3">
                  <c:v>6.5628146703713031E-2</c:v>
                </c:pt>
                <c:pt idx="4">
                  <c:v>7.9416150897330784E-2</c:v>
                </c:pt>
                <c:pt idx="5">
                  <c:v>7.5726427805723306E-2</c:v>
                </c:pt>
                <c:pt idx="6">
                  <c:v>8.5957548511265219E-2</c:v>
                </c:pt>
                <c:pt idx="7" formatCode="General">
                  <c:v>0</c:v>
                </c:pt>
                <c:pt idx="8">
                  <c:v>7.2086140764021506E-2</c:v>
                </c:pt>
              </c:numCache>
            </c:numRef>
          </c:val>
          <c:extLst>
            <c:ext xmlns:c16="http://schemas.microsoft.com/office/drawing/2014/chart" uri="{C3380CC4-5D6E-409C-BE32-E72D297353CC}">
              <c16:uniqueId val="{00000007-4858-46C4-9C96-5177906C9FAF}"/>
            </c:ext>
          </c:extLst>
        </c:ser>
        <c:ser>
          <c:idx val="2"/>
          <c:order val="2"/>
          <c:tx>
            <c:v>Unüberbaut</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8-4858-46C4-9C96-5177906C9FAF}"/>
                </c:ext>
              </c:extLst>
            </c:dLbl>
            <c:dLbl>
              <c:idx val="2"/>
              <c:delete val="1"/>
              <c:extLst>
                <c:ext xmlns:c15="http://schemas.microsoft.com/office/drawing/2012/chart" uri="{CE6537A1-D6FC-4f65-9D91-7224C49458BB}"/>
                <c:ext xmlns:c16="http://schemas.microsoft.com/office/drawing/2014/chart" uri="{C3380CC4-5D6E-409C-BE32-E72D297353CC}">
                  <c16:uniqueId val="{00000009-4858-46C4-9C96-5177906C9FAF}"/>
                </c:ext>
              </c:extLst>
            </c:dLbl>
            <c:dLbl>
              <c:idx val="7"/>
              <c:delete val="1"/>
              <c:extLst>
                <c:ext xmlns:c15="http://schemas.microsoft.com/office/drawing/2012/chart" uri="{CE6537A1-D6FC-4f65-9D91-7224C49458BB}"/>
                <c:ext xmlns:c16="http://schemas.microsoft.com/office/drawing/2014/chart" uri="{C3380CC4-5D6E-409C-BE32-E72D297353CC}">
                  <c16:uniqueId val="{0000000A-4858-46C4-9C96-5177906C9FAF}"/>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Anal_unüb_Gemtypen_BFS9!$J$2:$J$10</c:f>
              <c:numCache>
                <c:formatCode>0%</c:formatCode>
                <c:ptCount val="9"/>
                <c:pt idx="0" formatCode="General">
                  <c:v>0</c:v>
                </c:pt>
                <c:pt idx="1">
                  <c:v>7.5572074690119478E-2</c:v>
                </c:pt>
                <c:pt idx="2" formatCode="General">
                  <c:v>0</c:v>
                </c:pt>
                <c:pt idx="3">
                  <c:v>7.8530143711290856E-2</c:v>
                </c:pt>
                <c:pt idx="4">
                  <c:v>9.5771675940772308E-2</c:v>
                </c:pt>
                <c:pt idx="5">
                  <c:v>8.2108730440667646E-2</c:v>
                </c:pt>
                <c:pt idx="6">
                  <c:v>8.488474595170023E-2</c:v>
                </c:pt>
                <c:pt idx="7" formatCode="General">
                  <c:v>0</c:v>
                </c:pt>
                <c:pt idx="8">
                  <c:v>0.13584766266955281</c:v>
                </c:pt>
              </c:numCache>
            </c:numRef>
          </c:val>
          <c:extLst>
            <c:ext xmlns:c16="http://schemas.microsoft.com/office/drawing/2014/chart" uri="{C3380CC4-5D6E-409C-BE32-E72D297353CC}">
              <c16:uniqueId val="{0000000B-4858-46C4-9C96-5177906C9FAF}"/>
            </c:ext>
          </c:extLst>
        </c:ser>
        <c:dLbls>
          <c:showLegendKey val="0"/>
          <c:showVal val="0"/>
          <c:showCatName val="0"/>
          <c:showSerName val="0"/>
          <c:showPercent val="0"/>
          <c:showBubbleSize val="0"/>
        </c:dLbls>
        <c:gapWidth val="50"/>
        <c:overlap val="100"/>
        <c:axId val="500811216"/>
        <c:axId val="500806512"/>
      </c:barChart>
      <c:catAx>
        <c:axId val="500811216"/>
        <c:scaling>
          <c:orientation val="maxMin"/>
        </c:scaling>
        <c:delete val="0"/>
        <c:axPos val="l"/>
        <c:numFmt formatCode="General" sourceLinked="1"/>
        <c:majorTickMark val="out"/>
        <c:minorTickMark val="none"/>
        <c:tickLblPos val="nextTo"/>
        <c:crossAx val="500806512"/>
        <c:crosses val="autoZero"/>
        <c:auto val="1"/>
        <c:lblAlgn val="ctr"/>
        <c:lblOffset val="100"/>
        <c:noMultiLvlLbl val="0"/>
      </c:catAx>
      <c:valAx>
        <c:axId val="500806512"/>
        <c:scaling>
          <c:orientation val="minMax"/>
        </c:scaling>
        <c:delete val="0"/>
        <c:axPos val="t"/>
        <c:majorGridlines/>
        <c:numFmt formatCode="0%" sourceLinked="1"/>
        <c:majorTickMark val="out"/>
        <c:minorTickMark val="none"/>
        <c:tickLblPos val="high"/>
        <c:crossAx val="500811216"/>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Überbaute / unüberbaute Bauzonen nach Gemeindetypen ARE (in Hektaren)</a:t>
            </a:r>
          </a:p>
        </c:rich>
      </c:tx>
      <c:overlay val="0"/>
    </c:title>
    <c:autoTitleDeleted val="0"/>
    <c:plotArea>
      <c:layout/>
      <c:barChart>
        <c:barDir val="bar"/>
        <c:grouping val="stacked"/>
        <c:varyColors val="0"/>
        <c:ser>
          <c:idx val="0"/>
          <c:order val="0"/>
          <c:tx>
            <c:v>Überbaut</c:v>
          </c:tx>
          <c:invertIfNegative val="0"/>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Anal_unüb_Gemtypen_ARE9!$E$2:$E$10</c:f>
              <c:numCache>
                <c:formatCode>General</c:formatCode>
                <c:ptCount val="9"/>
                <c:pt idx="0" formatCode="#,##0">
                  <c:v>1082.9703643000428</c:v>
                </c:pt>
                <c:pt idx="1">
                  <c:v>0</c:v>
                </c:pt>
                <c:pt idx="2" formatCode="#,##0">
                  <c:v>2132.1000603783464</c:v>
                </c:pt>
                <c:pt idx="3" formatCode="#,##0">
                  <c:v>1232.3227319522662</c:v>
                </c:pt>
                <c:pt idx="4" formatCode="#,##0">
                  <c:v>3275.3948024980359</c:v>
                </c:pt>
                <c:pt idx="5" formatCode="#,##0">
                  <c:v>175.48404233658999</c:v>
                </c:pt>
                <c:pt idx="6" formatCode="#,##0">
                  <c:v>952.63712367020798</c:v>
                </c:pt>
                <c:pt idx="7" formatCode="#,##0">
                  <c:v>489.32188385311809</c:v>
                </c:pt>
                <c:pt idx="8" formatCode="#,##0">
                  <c:v>103.68360997269389</c:v>
                </c:pt>
              </c:numCache>
            </c:numRef>
          </c:val>
          <c:extLst>
            <c:ext xmlns:c16="http://schemas.microsoft.com/office/drawing/2014/chart" uri="{C3380CC4-5D6E-409C-BE32-E72D297353CC}">
              <c16:uniqueId val="{00000000-1251-48E7-86ED-C1A117A1F309}"/>
            </c:ext>
          </c:extLst>
        </c:ser>
        <c:ser>
          <c:idx val="1"/>
          <c:order val="1"/>
          <c:tx>
            <c:v>Unschärfe</c:v>
          </c:tx>
          <c:invertIfNegative val="0"/>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Anal_unüb_Gemtypen_ARE9!$F$2:$F$10</c:f>
              <c:numCache>
                <c:formatCode>General</c:formatCode>
                <c:ptCount val="9"/>
                <c:pt idx="0" formatCode="#,##0">
                  <c:v>54.466393767271001</c:v>
                </c:pt>
                <c:pt idx="1">
                  <c:v>0</c:v>
                </c:pt>
                <c:pt idx="2" formatCode="#,##0">
                  <c:v>165.74234104556598</c:v>
                </c:pt>
                <c:pt idx="3" formatCode="#,##0">
                  <c:v>76.59567970011301</c:v>
                </c:pt>
                <c:pt idx="4" formatCode="#,##0">
                  <c:v>287.38269216502107</c:v>
                </c:pt>
                <c:pt idx="5" formatCode="#,##0">
                  <c:v>17.764731503253401</c:v>
                </c:pt>
                <c:pt idx="6" formatCode="#,##0">
                  <c:v>82.367561421735019</c:v>
                </c:pt>
                <c:pt idx="7" formatCode="#,##0">
                  <c:v>49.681195830387978</c:v>
                </c:pt>
                <c:pt idx="8" formatCode="#,##0">
                  <c:v>10.677765489124861</c:v>
                </c:pt>
              </c:numCache>
            </c:numRef>
          </c:val>
          <c:extLst>
            <c:ext xmlns:c16="http://schemas.microsoft.com/office/drawing/2014/chart" uri="{C3380CC4-5D6E-409C-BE32-E72D297353CC}">
              <c16:uniqueId val="{00000001-1251-48E7-86ED-C1A117A1F309}"/>
            </c:ext>
          </c:extLst>
        </c:ser>
        <c:ser>
          <c:idx val="2"/>
          <c:order val="2"/>
          <c:tx>
            <c:v>Unüberbaut</c:v>
          </c:tx>
          <c:invertIfNegative val="0"/>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Anal_unüb_Gemtypen_ARE9!$G$2:$G$10</c:f>
              <c:numCache>
                <c:formatCode>General</c:formatCode>
                <c:ptCount val="9"/>
                <c:pt idx="0" formatCode="#,##0">
                  <c:v>54.611083279295997</c:v>
                </c:pt>
                <c:pt idx="1">
                  <c:v>0</c:v>
                </c:pt>
                <c:pt idx="2" formatCode="#,##0">
                  <c:v>197.30178070790799</c:v>
                </c:pt>
                <c:pt idx="3" formatCode="#,##0">
                  <c:v>112.66128369818099</c:v>
                </c:pt>
                <c:pt idx="4" formatCode="#,##0">
                  <c:v>329.893499151453</c:v>
                </c:pt>
                <c:pt idx="5" formatCode="#,##0">
                  <c:v>19.1275941447796</c:v>
                </c:pt>
                <c:pt idx="6" formatCode="#,##0">
                  <c:v>130.094869035747</c:v>
                </c:pt>
                <c:pt idx="7" formatCode="#,##0">
                  <c:v>103.958786227776</c:v>
                </c:pt>
                <c:pt idx="8" formatCode="#,##0">
                  <c:v>9.0785305072552394</c:v>
                </c:pt>
              </c:numCache>
            </c:numRef>
          </c:val>
          <c:extLst>
            <c:ext xmlns:c16="http://schemas.microsoft.com/office/drawing/2014/chart" uri="{C3380CC4-5D6E-409C-BE32-E72D297353CC}">
              <c16:uniqueId val="{00000002-1251-48E7-86ED-C1A117A1F309}"/>
            </c:ext>
          </c:extLst>
        </c:ser>
        <c:dLbls>
          <c:showLegendKey val="0"/>
          <c:showVal val="0"/>
          <c:showCatName val="0"/>
          <c:showSerName val="0"/>
          <c:showPercent val="0"/>
          <c:showBubbleSize val="0"/>
        </c:dLbls>
        <c:gapWidth val="50"/>
        <c:overlap val="100"/>
        <c:axId val="426595008"/>
        <c:axId val="426594616"/>
      </c:barChart>
      <c:catAx>
        <c:axId val="426595008"/>
        <c:scaling>
          <c:orientation val="maxMin"/>
        </c:scaling>
        <c:delete val="0"/>
        <c:axPos val="l"/>
        <c:numFmt formatCode="General" sourceLinked="1"/>
        <c:majorTickMark val="out"/>
        <c:minorTickMark val="none"/>
        <c:tickLblPos val="nextTo"/>
        <c:crossAx val="426594616"/>
        <c:crosses val="autoZero"/>
        <c:auto val="1"/>
        <c:lblAlgn val="ctr"/>
        <c:lblOffset val="100"/>
        <c:noMultiLvlLbl val="0"/>
      </c:catAx>
      <c:valAx>
        <c:axId val="426594616"/>
        <c:scaling>
          <c:orientation val="minMax"/>
        </c:scaling>
        <c:delete val="0"/>
        <c:axPos val="t"/>
        <c:majorGridlines/>
        <c:numFmt formatCode="#,##0" sourceLinked="1"/>
        <c:majorTickMark val="out"/>
        <c:minorTickMark val="none"/>
        <c:tickLblPos val="high"/>
        <c:crossAx val="42659500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Überbaute / unüberbaute Bauzonen nach Gemeindetypen ARE (in Prozenten)</a:t>
            </a:r>
          </a:p>
        </c:rich>
      </c:tx>
      <c:overlay val="0"/>
    </c:title>
    <c:autoTitleDeleted val="0"/>
    <c:plotArea>
      <c:layout/>
      <c:barChart>
        <c:barDir val="bar"/>
        <c:grouping val="percentStacked"/>
        <c:varyColors val="0"/>
        <c:ser>
          <c:idx val="0"/>
          <c:order val="0"/>
          <c:tx>
            <c:v>Überbaut</c:v>
          </c:tx>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0-6B3E-4B52-AA93-B4181D29E17A}"/>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Anal_unüb_Gemtypen_ARE9!$H$2:$H$10</c:f>
              <c:numCache>
                <c:formatCode>General</c:formatCode>
                <c:ptCount val="9"/>
                <c:pt idx="0" formatCode="0%">
                  <c:v>0.90849572201452378</c:v>
                </c:pt>
                <c:pt idx="1">
                  <c:v>0</c:v>
                </c:pt>
                <c:pt idx="2" formatCode="0%">
                  <c:v>0.85449974219794644</c:v>
                </c:pt>
                <c:pt idx="3" formatCode="0%">
                  <c:v>0.8668685519234125</c:v>
                </c:pt>
                <c:pt idx="4" formatCode="0%">
                  <c:v>0.84142605622275002</c:v>
                </c:pt>
                <c:pt idx="5" formatCode="0%">
                  <c:v>0.82628799052301249</c:v>
                </c:pt>
                <c:pt idx="6" formatCode="0%">
                  <c:v>0.81764439810763412</c:v>
                </c:pt>
                <c:pt idx="7" formatCode="0%">
                  <c:v>0.76104339898851214</c:v>
                </c:pt>
                <c:pt idx="8" formatCode="0%">
                  <c:v>0.8399521140162749</c:v>
                </c:pt>
              </c:numCache>
            </c:numRef>
          </c:val>
          <c:extLst>
            <c:ext xmlns:c16="http://schemas.microsoft.com/office/drawing/2014/chart" uri="{C3380CC4-5D6E-409C-BE32-E72D297353CC}">
              <c16:uniqueId val="{00000001-6B3E-4B52-AA93-B4181D29E17A}"/>
            </c:ext>
          </c:extLst>
        </c:ser>
        <c:ser>
          <c:idx val="1"/>
          <c:order val="1"/>
          <c:tx>
            <c:v>Unschärfe</c:v>
          </c:tx>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2-6B3E-4B52-AA93-B4181D29E17A}"/>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Anal_unüb_Gemtypen_ARE9!$I$2:$I$10</c:f>
              <c:numCache>
                <c:formatCode>General</c:formatCode>
                <c:ptCount val="9"/>
                <c:pt idx="0" formatCode="0%">
                  <c:v>4.5691449519125377E-2</c:v>
                </c:pt>
                <c:pt idx="1">
                  <c:v>0</c:v>
                </c:pt>
                <c:pt idx="2" formatCode="0%">
                  <c:v>6.6425957358487303E-2</c:v>
                </c:pt>
                <c:pt idx="3" formatCode="0%">
                  <c:v>5.3880679324998786E-2</c:v>
                </c:pt>
                <c:pt idx="4" formatCode="0%">
                  <c:v>7.3826607134708996E-2</c:v>
                </c:pt>
                <c:pt idx="5" formatCode="0%">
                  <c:v>8.3647402353823314E-2</c:v>
                </c:pt>
                <c:pt idx="6" formatCode="0%">
                  <c:v>7.0695728214747802E-2</c:v>
                </c:pt>
                <c:pt idx="7" formatCode="0%">
                  <c:v>7.7269272820673238E-2</c:v>
                </c:pt>
                <c:pt idx="8" formatCode="0%">
                  <c:v>8.6501730581356837E-2</c:v>
                </c:pt>
              </c:numCache>
            </c:numRef>
          </c:val>
          <c:extLst>
            <c:ext xmlns:c16="http://schemas.microsoft.com/office/drawing/2014/chart" uri="{C3380CC4-5D6E-409C-BE32-E72D297353CC}">
              <c16:uniqueId val="{00000003-6B3E-4B52-AA93-B4181D29E17A}"/>
            </c:ext>
          </c:extLst>
        </c:ser>
        <c:ser>
          <c:idx val="2"/>
          <c:order val="2"/>
          <c:tx>
            <c:v>Unüberbaut</c:v>
          </c:tx>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4-6B3E-4B52-AA93-B4181D29E17A}"/>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Anal_unüb_Gemtypen_ARE9!$J$2:$J$10</c:f>
              <c:numCache>
                <c:formatCode>General</c:formatCode>
                <c:ptCount val="9"/>
                <c:pt idx="0" formatCode="0%">
                  <c:v>4.5812828466350805E-2</c:v>
                </c:pt>
                <c:pt idx="1">
                  <c:v>0</c:v>
                </c:pt>
                <c:pt idx="2" formatCode="0%">
                  <c:v>7.9074300443566267E-2</c:v>
                </c:pt>
                <c:pt idx="3" formatCode="0%">
                  <c:v>7.9250768751588582E-2</c:v>
                </c:pt>
                <c:pt idx="4" formatCode="0%">
                  <c:v>8.4747336642541027E-2</c:v>
                </c:pt>
                <c:pt idx="5" formatCode="0%">
                  <c:v>9.0064607123164109E-2</c:v>
                </c:pt>
                <c:pt idx="6" formatCode="0%">
                  <c:v>0.11165987367761807</c:v>
                </c:pt>
                <c:pt idx="7" formatCode="0%">
                  <c:v>0.16168732819081461</c:v>
                </c:pt>
                <c:pt idx="8" formatCode="0%">
                  <c:v>7.3546155402368252E-2</c:v>
                </c:pt>
              </c:numCache>
            </c:numRef>
          </c:val>
          <c:extLst>
            <c:ext xmlns:c16="http://schemas.microsoft.com/office/drawing/2014/chart" uri="{C3380CC4-5D6E-409C-BE32-E72D297353CC}">
              <c16:uniqueId val="{00000005-6B3E-4B52-AA93-B4181D29E17A}"/>
            </c:ext>
          </c:extLst>
        </c:ser>
        <c:dLbls>
          <c:showLegendKey val="0"/>
          <c:showVal val="0"/>
          <c:showCatName val="0"/>
          <c:showSerName val="0"/>
          <c:showPercent val="0"/>
          <c:showBubbleSize val="0"/>
        </c:dLbls>
        <c:gapWidth val="50"/>
        <c:overlap val="100"/>
        <c:axId val="500812000"/>
        <c:axId val="500806904"/>
      </c:barChart>
      <c:catAx>
        <c:axId val="500812000"/>
        <c:scaling>
          <c:orientation val="maxMin"/>
        </c:scaling>
        <c:delete val="0"/>
        <c:axPos val="l"/>
        <c:numFmt formatCode="General" sourceLinked="1"/>
        <c:majorTickMark val="out"/>
        <c:minorTickMark val="none"/>
        <c:tickLblPos val="nextTo"/>
        <c:crossAx val="500806904"/>
        <c:crosses val="autoZero"/>
        <c:auto val="1"/>
        <c:lblAlgn val="ctr"/>
        <c:lblOffset val="100"/>
        <c:noMultiLvlLbl val="0"/>
      </c:catAx>
      <c:valAx>
        <c:axId val="500806904"/>
        <c:scaling>
          <c:orientation val="minMax"/>
        </c:scaling>
        <c:delete val="0"/>
        <c:axPos val="t"/>
        <c:majorGridlines/>
        <c:numFmt formatCode="0%" sourceLinked="1"/>
        <c:majorTickMark val="out"/>
        <c:minorTickMark val="none"/>
        <c:tickLblPos val="high"/>
        <c:crossAx val="500812000"/>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Erschliessung der Bauzonen mit dem öffentlichen Verkehr nach Hauptnutzungen (in Hektaren)</a:t>
            </a:r>
          </a:p>
        </c:rich>
      </c:tx>
      <c:overlay val="0"/>
    </c:title>
    <c:autoTitleDeleted val="0"/>
    <c:plotArea>
      <c:layout/>
      <c:barChart>
        <c:barDir val="bar"/>
        <c:grouping val="stacked"/>
        <c:varyColors val="0"/>
        <c:ser>
          <c:idx val="0"/>
          <c:order val="0"/>
          <c:tx>
            <c:v>Sehr gute Erschliessung (A)</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Analyse_Erschliessung_oeV!$C$2:$C$10</c:f>
              <c:numCache>
                <c:formatCode>#,##0</c:formatCode>
                <c:ptCount val="9"/>
                <c:pt idx="0">
                  <c:v>111.009311897743</c:v>
                </c:pt>
                <c:pt idx="1">
                  <c:v>8.662039282849241</c:v>
                </c:pt>
                <c:pt idx="2">
                  <c:v>10.4171193002</c:v>
                </c:pt>
                <c:pt idx="3">
                  <c:v>39.999972993027697</c:v>
                </c:pt>
                <c:pt idx="4">
                  <c:v>50.093480786618699</c:v>
                </c:pt>
                <c:pt idx="5">
                  <c:v>0</c:v>
                </c:pt>
                <c:pt idx="6">
                  <c:v>0</c:v>
                </c:pt>
                <c:pt idx="7" formatCode="General">
                  <c:v>0</c:v>
                </c:pt>
                <c:pt idx="8" formatCode="General">
                  <c:v>0</c:v>
                </c:pt>
              </c:numCache>
            </c:numRef>
          </c:val>
          <c:extLst>
            <c:ext xmlns:c16="http://schemas.microsoft.com/office/drawing/2014/chart" uri="{C3380CC4-5D6E-409C-BE32-E72D297353CC}">
              <c16:uniqueId val="{00000000-C903-4D6A-A41A-41F0C7B55DBC}"/>
            </c:ext>
          </c:extLst>
        </c:ser>
        <c:ser>
          <c:idx val="1"/>
          <c:order val="1"/>
          <c:tx>
            <c:v>Gute Erschliessung (B) </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Analyse_Erschliessung_oeV!$D$2:$D$10</c:f>
              <c:numCache>
                <c:formatCode>#,##0</c:formatCode>
                <c:ptCount val="9"/>
                <c:pt idx="0">
                  <c:v>749.69024775256094</c:v>
                </c:pt>
                <c:pt idx="1">
                  <c:v>100.46655712412</c:v>
                </c:pt>
                <c:pt idx="2">
                  <c:v>85.296820152976593</c:v>
                </c:pt>
                <c:pt idx="3">
                  <c:v>67.477885782534202</c:v>
                </c:pt>
                <c:pt idx="4">
                  <c:v>219.72564491594801</c:v>
                </c:pt>
                <c:pt idx="5">
                  <c:v>7.2673673006102401E-3</c:v>
                </c:pt>
                <c:pt idx="6">
                  <c:v>0</c:v>
                </c:pt>
                <c:pt idx="7" formatCode="General">
                  <c:v>0</c:v>
                </c:pt>
                <c:pt idx="8" formatCode="General">
                  <c:v>0</c:v>
                </c:pt>
              </c:numCache>
            </c:numRef>
          </c:val>
          <c:extLst>
            <c:ext xmlns:c16="http://schemas.microsoft.com/office/drawing/2014/chart" uri="{C3380CC4-5D6E-409C-BE32-E72D297353CC}">
              <c16:uniqueId val="{00000001-C903-4D6A-A41A-41F0C7B55DBC}"/>
            </c:ext>
          </c:extLst>
        </c:ser>
        <c:ser>
          <c:idx val="2"/>
          <c:order val="2"/>
          <c:tx>
            <c:v>Mittelmässige Erschliessung (C)</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Analyse_Erschliessung_oeV!$E$2:$E$10</c:f>
              <c:numCache>
                <c:formatCode>#,##0</c:formatCode>
                <c:ptCount val="9"/>
                <c:pt idx="0">
                  <c:v>1276.83436446415</c:v>
                </c:pt>
                <c:pt idx="1">
                  <c:v>238.08819929775498</c:v>
                </c:pt>
                <c:pt idx="2">
                  <c:v>101.477059798205</c:v>
                </c:pt>
                <c:pt idx="3">
                  <c:v>107.39809992135801</c:v>
                </c:pt>
                <c:pt idx="4">
                  <c:v>323.54287385234102</c:v>
                </c:pt>
                <c:pt idx="5">
                  <c:v>5.9680938334463001</c:v>
                </c:pt>
                <c:pt idx="6">
                  <c:v>6.9981354900700303</c:v>
                </c:pt>
                <c:pt idx="7" formatCode="General">
                  <c:v>0</c:v>
                </c:pt>
                <c:pt idx="8" formatCode="General">
                  <c:v>0</c:v>
                </c:pt>
              </c:numCache>
            </c:numRef>
          </c:val>
          <c:extLst>
            <c:ext xmlns:c16="http://schemas.microsoft.com/office/drawing/2014/chart" uri="{C3380CC4-5D6E-409C-BE32-E72D297353CC}">
              <c16:uniqueId val="{00000002-C903-4D6A-A41A-41F0C7B55DBC}"/>
            </c:ext>
          </c:extLst>
        </c:ser>
        <c:ser>
          <c:idx val="3"/>
          <c:order val="3"/>
          <c:tx>
            <c:v>Geringe Erschliessung (D)</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Analyse_Erschliessung_oeV!$F$2:$F$10</c:f>
              <c:numCache>
                <c:formatCode>#,##0</c:formatCode>
                <c:ptCount val="9"/>
                <c:pt idx="0">
                  <c:v>2740.9691325528802</c:v>
                </c:pt>
                <c:pt idx="1">
                  <c:v>472.02871057317901</c:v>
                </c:pt>
                <c:pt idx="2">
                  <c:v>121.81138944921801</c:v>
                </c:pt>
                <c:pt idx="3">
                  <c:v>383.50178941531101</c:v>
                </c:pt>
                <c:pt idx="4">
                  <c:v>619.02846682345501</c:v>
                </c:pt>
                <c:pt idx="5">
                  <c:v>10.7191732183518</c:v>
                </c:pt>
                <c:pt idx="6">
                  <c:v>17.667005590275</c:v>
                </c:pt>
                <c:pt idx="7" formatCode="General">
                  <c:v>0</c:v>
                </c:pt>
                <c:pt idx="8" formatCode="General">
                  <c:v>0</c:v>
                </c:pt>
              </c:numCache>
            </c:numRef>
          </c:val>
          <c:extLst>
            <c:ext xmlns:c16="http://schemas.microsoft.com/office/drawing/2014/chart" uri="{C3380CC4-5D6E-409C-BE32-E72D297353CC}">
              <c16:uniqueId val="{00000003-C903-4D6A-A41A-41F0C7B55DBC}"/>
            </c:ext>
          </c:extLst>
        </c:ser>
        <c:ser>
          <c:idx val="4"/>
          <c:order val="4"/>
          <c:tx>
            <c:v>Marginale oder keine Erschliessung (-)</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Analyse_Erschliessung_oeV!$G$2:$G$10</c:f>
              <c:numCache>
                <c:formatCode>#,##0</c:formatCode>
                <c:ptCount val="9"/>
                <c:pt idx="0">
                  <c:v>1905.85448203794</c:v>
                </c:pt>
                <c:pt idx="1">
                  <c:v>357.83801654840499</c:v>
                </c:pt>
                <c:pt idx="2">
                  <c:v>36.3476279283948</c:v>
                </c:pt>
                <c:pt idx="3">
                  <c:v>446.36942198839301</c:v>
                </c:pt>
                <c:pt idx="4">
                  <c:v>502.07154286391801</c:v>
                </c:pt>
                <c:pt idx="5">
                  <c:v>8.4780779574601404</c:v>
                </c:pt>
                <c:pt idx="6">
                  <c:v>19.482380340053901</c:v>
                </c:pt>
                <c:pt idx="7" formatCode="General">
                  <c:v>0</c:v>
                </c:pt>
                <c:pt idx="8" formatCode="General">
                  <c:v>0</c:v>
                </c:pt>
              </c:numCache>
            </c:numRef>
          </c:val>
          <c:extLst>
            <c:ext xmlns:c16="http://schemas.microsoft.com/office/drawing/2014/chart" uri="{C3380CC4-5D6E-409C-BE32-E72D297353CC}">
              <c16:uniqueId val="{00000004-C903-4D6A-A41A-41F0C7B55DBC}"/>
            </c:ext>
          </c:extLst>
        </c:ser>
        <c:dLbls>
          <c:showLegendKey val="0"/>
          <c:showVal val="0"/>
          <c:showCatName val="0"/>
          <c:showSerName val="0"/>
          <c:showPercent val="0"/>
          <c:showBubbleSize val="0"/>
        </c:dLbls>
        <c:gapWidth val="50"/>
        <c:overlap val="100"/>
        <c:axId val="500819448"/>
        <c:axId val="500807688"/>
      </c:barChart>
      <c:catAx>
        <c:axId val="500819448"/>
        <c:scaling>
          <c:orientation val="maxMin"/>
        </c:scaling>
        <c:delete val="0"/>
        <c:axPos val="l"/>
        <c:numFmt formatCode="General" sourceLinked="1"/>
        <c:majorTickMark val="out"/>
        <c:minorTickMark val="none"/>
        <c:tickLblPos val="nextTo"/>
        <c:crossAx val="500807688"/>
        <c:crosses val="autoZero"/>
        <c:auto val="1"/>
        <c:lblAlgn val="ctr"/>
        <c:lblOffset val="100"/>
        <c:noMultiLvlLbl val="0"/>
      </c:catAx>
      <c:valAx>
        <c:axId val="500807688"/>
        <c:scaling>
          <c:orientation val="minMax"/>
        </c:scaling>
        <c:delete val="0"/>
        <c:axPos val="t"/>
        <c:majorGridlines/>
        <c:numFmt formatCode="#,##0" sourceLinked="1"/>
        <c:majorTickMark val="out"/>
        <c:minorTickMark val="none"/>
        <c:tickLblPos val="high"/>
        <c:crossAx val="50081944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Erschliessung der Bauzonen mit dem öffentlichen Verkehr nach Hauptnutzungen (in Prozenten)</a:t>
            </a:r>
          </a:p>
        </c:rich>
      </c:tx>
      <c:overlay val="0"/>
    </c:title>
    <c:autoTitleDeleted val="0"/>
    <c:plotArea>
      <c:layout/>
      <c:barChart>
        <c:barDir val="bar"/>
        <c:grouping val="percentStacked"/>
        <c:varyColors val="0"/>
        <c:ser>
          <c:idx val="0"/>
          <c:order val="0"/>
          <c:tx>
            <c:v>Sehr gute Erschliessung (A)</c:v>
          </c:tx>
          <c:invertIfNegative val="0"/>
          <c:dLbls>
            <c:dLbl>
              <c:idx val="5"/>
              <c:delete val="1"/>
              <c:extLst>
                <c:ext xmlns:c15="http://schemas.microsoft.com/office/drawing/2012/chart" uri="{CE6537A1-D6FC-4f65-9D91-7224C49458BB}"/>
                <c:ext xmlns:c16="http://schemas.microsoft.com/office/drawing/2014/chart" uri="{C3380CC4-5D6E-409C-BE32-E72D297353CC}">
                  <c16:uniqueId val="{00000000-0F13-41C4-AC6E-179F926CC02C}"/>
                </c:ext>
              </c:extLst>
            </c:dLbl>
            <c:dLbl>
              <c:idx val="6"/>
              <c:delete val="1"/>
              <c:extLst>
                <c:ext xmlns:c15="http://schemas.microsoft.com/office/drawing/2012/chart" uri="{CE6537A1-D6FC-4f65-9D91-7224C49458BB}"/>
                <c:ext xmlns:c16="http://schemas.microsoft.com/office/drawing/2014/chart" uri="{C3380CC4-5D6E-409C-BE32-E72D297353CC}">
                  <c16:uniqueId val="{00000001-0F13-41C4-AC6E-179F926CC02C}"/>
                </c:ext>
              </c:extLst>
            </c:dLbl>
            <c:dLbl>
              <c:idx val="7"/>
              <c:delete val="1"/>
              <c:extLst>
                <c:ext xmlns:c15="http://schemas.microsoft.com/office/drawing/2012/chart" uri="{CE6537A1-D6FC-4f65-9D91-7224C49458BB}"/>
                <c:ext xmlns:c16="http://schemas.microsoft.com/office/drawing/2014/chart" uri="{C3380CC4-5D6E-409C-BE32-E72D297353CC}">
                  <c16:uniqueId val="{00000002-0F13-41C4-AC6E-179F926CC02C}"/>
                </c:ext>
              </c:extLst>
            </c:dLbl>
            <c:dLbl>
              <c:idx val="8"/>
              <c:delete val="1"/>
              <c:extLst>
                <c:ext xmlns:c15="http://schemas.microsoft.com/office/drawing/2012/chart" uri="{CE6537A1-D6FC-4f65-9D91-7224C49458BB}"/>
                <c:ext xmlns:c16="http://schemas.microsoft.com/office/drawing/2014/chart" uri="{C3380CC4-5D6E-409C-BE32-E72D297353CC}">
                  <c16:uniqueId val="{00000003-0F13-41C4-AC6E-179F926CC02C}"/>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Analyse_Erschliessung_oeV!$H$2:$H$10</c:f>
              <c:numCache>
                <c:formatCode>0%</c:formatCode>
                <c:ptCount val="9"/>
                <c:pt idx="0">
                  <c:v>1.6362538569706337E-2</c:v>
                </c:pt>
                <c:pt idx="1">
                  <c:v>7.3588994450034641E-3</c:v>
                </c:pt>
                <c:pt idx="2">
                  <c:v>2.9315094449752242E-2</c:v>
                </c:pt>
                <c:pt idx="3">
                  <c:v>3.8286749309093739E-2</c:v>
                </c:pt>
                <c:pt idx="4">
                  <c:v>2.9218192363887889E-2</c:v>
                </c:pt>
                <c:pt idx="5">
                  <c:v>0</c:v>
                </c:pt>
                <c:pt idx="6">
                  <c:v>0</c:v>
                </c:pt>
                <c:pt idx="7" formatCode="General">
                  <c:v>0</c:v>
                </c:pt>
                <c:pt idx="8" formatCode="General">
                  <c:v>0</c:v>
                </c:pt>
              </c:numCache>
            </c:numRef>
          </c:val>
          <c:extLst>
            <c:ext xmlns:c16="http://schemas.microsoft.com/office/drawing/2014/chart" uri="{C3380CC4-5D6E-409C-BE32-E72D297353CC}">
              <c16:uniqueId val="{00000004-0F13-41C4-AC6E-179F926CC02C}"/>
            </c:ext>
          </c:extLst>
        </c:ser>
        <c:ser>
          <c:idx val="1"/>
          <c:order val="1"/>
          <c:tx>
            <c:v>Gute Erschliessung (B)</c:v>
          </c:tx>
          <c:invertIfNegative val="0"/>
          <c:dLbls>
            <c:dLbl>
              <c:idx val="6"/>
              <c:delete val="1"/>
              <c:extLst>
                <c:ext xmlns:c15="http://schemas.microsoft.com/office/drawing/2012/chart" uri="{CE6537A1-D6FC-4f65-9D91-7224C49458BB}"/>
                <c:ext xmlns:c16="http://schemas.microsoft.com/office/drawing/2014/chart" uri="{C3380CC4-5D6E-409C-BE32-E72D297353CC}">
                  <c16:uniqueId val="{00000005-0F13-41C4-AC6E-179F926CC02C}"/>
                </c:ext>
              </c:extLst>
            </c:dLbl>
            <c:dLbl>
              <c:idx val="7"/>
              <c:delete val="1"/>
              <c:extLst>
                <c:ext xmlns:c15="http://schemas.microsoft.com/office/drawing/2012/chart" uri="{CE6537A1-D6FC-4f65-9D91-7224C49458BB}"/>
                <c:ext xmlns:c16="http://schemas.microsoft.com/office/drawing/2014/chart" uri="{C3380CC4-5D6E-409C-BE32-E72D297353CC}">
                  <c16:uniqueId val="{00000006-0F13-41C4-AC6E-179F926CC02C}"/>
                </c:ext>
              </c:extLst>
            </c:dLbl>
            <c:dLbl>
              <c:idx val="8"/>
              <c:delete val="1"/>
              <c:extLst>
                <c:ext xmlns:c15="http://schemas.microsoft.com/office/drawing/2012/chart" uri="{CE6537A1-D6FC-4f65-9D91-7224C49458BB}"/>
                <c:ext xmlns:c16="http://schemas.microsoft.com/office/drawing/2014/chart" uri="{C3380CC4-5D6E-409C-BE32-E72D297353CC}">
                  <c16:uniqueId val="{00000007-0F13-41C4-AC6E-179F926CC02C}"/>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Analyse_Erschliessung_oeV!$I$2:$I$10</c:f>
              <c:numCache>
                <c:formatCode>0%</c:formatCode>
                <c:ptCount val="9"/>
                <c:pt idx="0">
                  <c:v>0.11050276219605486</c:v>
                </c:pt>
                <c:pt idx="1">
                  <c:v>8.5352105586261759E-2</c:v>
                </c:pt>
                <c:pt idx="2">
                  <c:v>0.24003606630482116</c:v>
                </c:pt>
                <c:pt idx="3">
                  <c:v>6.4587766029588892E-2</c:v>
                </c:pt>
                <c:pt idx="4">
                  <c:v>0.12816011304505801</c:v>
                </c:pt>
                <c:pt idx="5">
                  <c:v>2.8870135494469905E-4</c:v>
                </c:pt>
                <c:pt idx="6">
                  <c:v>0</c:v>
                </c:pt>
                <c:pt idx="7" formatCode="General">
                  <c:v>0</c:v>
                </c:pt>
                <c:pt idx="8" formatCode="General">
                  <c:v>0</c:v>
                </c:pt>
              </c:numCache>
            </c:numRef>
          </c:val>
          <c:extLst>
            <c:ext xmlns:c16="http://schemas.microsoft.com/office/drawing/2014/chart" uri="{C3380CC4-5D6E-409C-BE32-E72D297353CC}">
              <c16:uniqueId val="{00000008-0F13-41C4-AC6E-179F926CC02C}"/>
            </c:ext>
          </c:extLst>
        </c:ser>
        <c:ser>
          <c:idx val="2"/>
          <c:order val="2"/>
          <c:tx>
            <c:v>Mittelmässige Erschliessung (C)</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9-0F13-41C4-AC6E-179F926CC02C}"/>
                </c:ext>
              </c:extLst>
            </c:dLbl>
            <c:dLbl>
              <c:idx val="8"/>
              <c:delete val="1"/>
              <c:extLst>
                <c:ext xmlns:c15="http://schemas.microsoft.com/office/drawing/2012/chart" uri="{CE6537A1-D6FC-4f65-9D91-7224C49458BB}"/>
                <c:ext xmlns:c16="http://schemas.microsoft.com/office/drawing/2014/chart" uri="{C3380CC4-5D6E-409C-BE32-E72D297353CC}">
                  <c16:uniqueId val="{0000000A-0F13-41C4-AC6E-179F926CC02C}"/>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Analyse_Erschliessung_oeV!$J$2:$J$10</c:f>
              <c:numCache>
                <c:formatCode>0%</c:formatCode>
                <c:ptCount val="9"/>
                <c:pt idx="0">
                  <c:v>0.18820269379668053</c:v>
                </c:pt>
                <c:pt idx="1">
                  <c:v>0.20226958807993403</c:v>
                </c:pt>
                <c:pt idx="2">
                  <c:v>0.28556931208519637</c:v>
                </c:pt>
                <c:pt idx="3">
                  <c:v>0.10279817260573586</c:v>
                </c:pt>
                <c:pt idx="4">
                  <c:v>0.18871393598002978</c:v>
                </c:pt>
                <c:pt idx="5">
                  <c:v>0.23708678877540287</c:v>
                </c:pt>
                <c:pt idx="6">
                  <c:v>0.15851706426346399</c:v>
                </c:pt>
                <c:pt idx="7" formatCode="General">
                  <c:v>0</c:v>
                </c:pt>
                <c:pt idx="8" formatCode="General">
                  <c:v>0</c:v>
                </c:pt>
              </c:numCache>
            </c:numRef>
          </c:val>
          <c:extLst>
            <c:ext xmlns:c16="http://schemas.microsoft.com/office/drawing/2014/chart" uri="{C3380CC4-5D6E-409C-BE32-E72D297353CC}">
              <c16:uniqueId val="{0000000B-0F13-41C4-AC6E-179F926CC02C}"/>
            </c:ext>
          </c:extLst>
        </c:ser>
        <c:ser>
          <c:idx val="3"/>
          <c:order val="3"/>
          <c:tx>
            <c:v>Geringe Erschliessung (D)</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C-0F13-41C4-AC6E-179F926CC02C}"/>
                </c:ext>
              </c:extLst>
            </c:dLbl>
            <c:dLbl>
              <c:idx val="8"/>
              <c:delete val="1"/>
              <c:extLst>
                <c:ext xmlns:c15="http://schemas.microsoft.com/office/drawing/2012/chart" uri="{CE6537A1-D6FC-4f65-9D91-7224C49458BB}"/>
                <c:ext xmlns:c16="http://schemas.microsoft.com/office/drawing/2014/chart" uri="{C3380CC4-5D6E-409C-BE32-E72D297353CC}">
                  <c16:uniqueId val="{0000000D-0F13-41C4-AC6E-179F926CC02C}"/>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Analyse_Erschliessung_oeV!$K$2:$K$10</c:f>
              <c:numCache>
                <c:formatCode>0%</c:formatCode>
                <c:ptCount val="9"/>
                <c:pt idx="0">
                  <c:v>0.40401307226446181</c:v>
                </c:pt>
                <c:pt idx="1">
                  <c:v>0.40101547716833696</c:v>
                </c:pt>
                <c:pt idx="2">
                  <c:v>0.34279269381995287</c:v>
                </c:pt>
                <c:pt idx="3">
                  <c:v>0.36707616961372042</c:v>
                </c:pt>
                <c:pt idx="4">
                  <c:v>0.36106280774167704</c:v>
                </c:pt>
                <c:pt idx="5">
                  <c:v>0.4258268096295667</c:v>
                </c:pt>
                <c:pt idx="6">
                  <c:v>0.40018114317311893</c:v>
                </c:pt>
                <c:pt idx="7" formatCode="General">
                  <c:v>0</c:v>
                </c:pt>
                <c:pt idx="8" formatCode="General">
                  <c:v>0</c:v>
                </c:pt>
              </c:numCache>
            </c:numRef>
          </c:val>
          <c:extLst>
            <c:ext xmlns:c16="http://schemas.microsoft.com/office/drawing/2014/chart" uri="{C3380CC4-5D6E-409C-BE32-E72D297353CC}">
              <c16:uniqueId val="{0000000E-0F13-41C4-AC6E-179F926CC02C}"/>
            </c:ext>
          </c:extLst>
        </c:ser>
        <c:ser>
          <c:idx val="4"/>
          <c:order val="4"/>
          <c:tx>
            <c:v>Marginale oder keine Erschliessung (-)</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F-0F13-41C4-AC6E-179F926CC02C}"/>
                </c:ext>
              </c:extLst>
            </c:dLbl>
            <c:dLbl>
              <c:idx val="8"/>
              <c:delete val="1"/>
              <c:extLst>
                <c:ext xmlns:c15="http://schemas.microsoft.com/office/drawing/2012/chart" uri="{CE6537A1-D6FC-4f65-9D91-7224C49458BB}"/>
                <c:ext xmlns:c16="http://schemas.microsoft.com/office/drawing/2014/chart" uri="{C3380CC4-5D6E-409C-BE32-E72D297353CC}">
                  <c16:uniqueId val="{00000010-0F13-41C4-AC6E-179F926CC02C}"/>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Analyse_Erschliessung_oeV!$L$2:$L$10</c:f>
              <c:numCache>
                <c:formatCode>0%</c:formatCode>
                <c:ptCount val="9"/>
                <c:pt idx="0">
                  <c:v>0.28091893317309646</c:v>
                </c:pt>
                <c:pt idx="1">
                  <c:v>0.30400392972046386</c:v>
                </c:pt>
                <c:pt idx="2">
                  <c:v>0.10228683334027755</c:v>
                </c:pt>
                <c:pt idx="3">
                  <c:v>0.42725114244186119</c:v>
                </c:pt>
                <c:pt idx="4">
                  <c:v>0.2928449508693472</c:v>
                </c:pt>
                <c:pt idx="5">
                  <c:v>0.33679770024008576</c:v>
                </c:pt>
                <c:pt idx="6">
                  <c:v>0.44130179256341706</c:v>
                </c:pt>
                <c:pt idx="7" formatCode="General">
                  <c:v>0</c:v>
                </c:pt>
                <c:pt idx="8" formatCode="General">
                  <c:v>0</c:v>
                </c:pt>
              </c:numCache>
            </c:numRef>
          </c:val>
          <c:extLst>
            <c:ext xmlns:c16="http://schemas.microsoft.com/office/drawing/2014/chart" uri="{C3380CC4-5D6E-409C-BE32-E72D297353CC}">
              <c16:uniqueId val="{00000011-0F13-41C4-AC6E-179F926CC02C}"/>
            </c:ext>
          </c:extLst>
        </c:ser>
        <c:dLbls>
          <c:showLegendKey val="0"/>
          <c:showVal val="0"/>
          <c:showCatName val="0"/>
          <c:showSerName val="0"/>
          <c:showPercent val="0"/>
          <c:showBubbleSize val="0"/>
        </c:dLbls>
        <c:gapWidth val="50"/>
        <c:overlap val="100"/>
        <c:axId val="500811608"/>
        <c:axId val="500813176"/>
      </c:barChart>
      <c:catAx>
        <c:axId val="500811608"/>
        <c:scaling>
          <c:orientation val="maxMin"/>
        </c:scaling>
        <c:delete val="0"/>
        <c:axPos val="l"/>
        <c:numFmt formatCode="General" sourceLinked="1"/>
        <c:majorTickMark val="out"/>
        <c:minorTickMark val="none"/>
        <c:tickLblPos val="nextTo"/>
        <c:crossAx val="500813176"/>
        <c:crosses val="autoZero"/>
        <c:auto val="1"/>
        <c:lblAlgn val="ctr"/>
        <c:lblOffset val="100"/>
        <c:noMultiLvlLbl val="0"/>
      </c:catAx>
      <c:valAx>
        <c:axId val="500813176"/>
        <c:scaling>
          <c:orientation val="minMax"/>
        </c:scaling>
        <c:delete val="0"/>
        <c:axPos val="t"/>
        <c:majorGridlines/>
        <c:numFmt formatCode="0%" sourceLinked="1"/>
        <c:majorTickMark val="out"/>
        <c:minorTickMark val="none"/>
        <c:tickLblPos val="high"/>
        <c:crossAx val="50081160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Hauptnutzungen, 2012 und 2017 (in Hektaren)</a:t>
            </a:r>
          </a:p>
        </c:rich>
      </c:tx>
      <c:overlay val="0"/>
    </c:title>
    <c:autoTitleDeleted val="0"/>
    <c:plotArea>
      <c:layout/>
      <c:barChart>
        <c:barDir val="bar"/>
        <c:grouping val="clustered"/>
        <c:varyColors val="0"/>
        <c:ser>
          <c:idx val="0"/>
          <c:order val="0"/>
          <c:tx>
            <c:v>Fläche der Bauzonen 2012</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0-6E26-4263-B9D9-CBBF575C2CD1}"/>
                </c:ext>
              </c:extLst>
            </c:dLbl>
            <c:dLbl>
              <c:idx val="8"/>
              <c:delete val="1"/>
              <c:extLst>
                <c:ext xmlns:c15="http://schemas.microsoft.com/office/drawing/2012/chart" uri="{CE6537A1-D6FC-4f65-9D91-7224C49458BB}"/>
                <c:ext xmlns:c16="http://schemas.microsoft.com/office/drawing/2014/chart" uri="{C3380CC4-5D6E-409C-BE32-E72D297353CC}">
                  <c16:uniqueId val="{00000001-6E26-4263-B9D9-CBBF575C2CD1}"/>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Vergleich_2012_2017!$B$2:$B$10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Vergleich_2012_2017!$C$2:$C$10</c:f>
              <c:numCache>
                <c:formatCode>#,##0</c:formatCode>
                <c:ptCount val="9"/>
                <c:pt idx="0">
                  <c:v>7998.7084060000007</c:v>
                </c:pt>
                <c:pt idx="1">
                  <c:v>1308.2107000000001</c:v>
                </c:pt>
                <c:pt idx="2">
                  <c:v>164.30257979999999</c:v>
                </c:pt>
                <c:pt idx="3">
                  <c:v>556.75619570000003</c:v>
                </c:pt>
                <c:pt idx="4">
                  <c:v>1317.5866060000001</c:v>
                </c:pt>
                <c:pt idx="5">
                  <c:v>101.9367495</c:v>
                </c:pt>
                <c:pt idx="6">
                  <c:v>29.560703730000004</c:v>
                </c:pt>
                <c:pt idx="7" formatCode="General">
                  <c:v>0</c:v>
                </c:pt>
                <c:pt idx="8" formatCode="General">
                  <c:v>0</c:v>
                </c:pt>
              </c:numCache>
            </c:numRef>
          </c:val>
          <c:extLst>
            <c:ext xmlns:c16="http://schemas.microsoft.com/office/drawing/2014/chart" uri="{C3380CC4-5D6E-409C-BE32-E72D297353CC}">
              <c16:uniqueId val="{00000002-6E26-4263-B9D9-CBBF575C2CD1}"/>
            </c:ext>
          </c:extLst>
        </c:ser>
        <c:ser>
          <c:idx val="1"/>
          <c:order val="1"/>
          <c:tx>
            <c:v>Fläche der Bauzonen 2017</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3-6E26-4263-B9D9-CBBF575C2CD1}"/>
                </c:ext>
              </c:extLst>
            </c:dLbl>
            <c:dLbl>
              <c:idx val="8"/>
              <c:delete val="1"/>
              <c:extLst>
                <c:ext xmlns:c15="http://schemas.microsoft.com/office/drawing/2012/chart" uri="{CE6537A1-D6FC-4f65-9D91-7224C49458BB}"/>
                <c:ext xmlns:c16="http://schemas.microsoft.com/office/drawing/2014/chart" uri="{C3380CC4-5D6E-409C-BE32-E72D297353CC}">
                  <c16:uniqueId val="{00000004-6E26-4263-B9D9-CBBF575C2CD1}"/>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Vergleich_2012_2017!$B$2:$B$10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Vergleich_2012_2017!$D$2:$D$10</c:f>
              <c:numCache>
                <c:formatCode>#,##0</c:formatCode>
                <c:ptCount val="9"/>
                <c:pt idx="0">
                  <c:v>6784.3575269317489</c:v>
                </c:pt>
                <c:pt idx="1">
                  <c:v>1177.0835281189102</c:v>
                </c:pt>
                <c:pt idx="2">
                  <c:v>355.35001505982001</c:v>
                </c:pt>
                <c:pt idx="3">
                  <c:v>1044.7471768266701</c:v>
                </c:pt>
                <c:pt idx="4">
                  <c:v>1714.4620070474502</c:v>
                </c:pt>
                <c:pt idx="5">
                  <c:v>25.172613788384002</c:v>
                </c:pt>
                <c:pt idx="6">
                  <c:v>44.147538863196999</c:v>
                </c:pt>
                <c:pt idx="7" formatCode="General">
                  <c:v>0</c:v>
                </c:pt>
                <c:pt idx="8" formatCode="General">
                  <c:v>0</c:v>
                </c:pt>
              </c:numCache>
            </c:numRef>
          </c:val>
          <c:extLst>
            <c:ext xmlns:c16="http://schemas.microsoft.com/office/drawing/2014/chart" uri="{C3380CC4-5D6E-409C-BE32-E72D297353CC}">
              <c16:uniqueId val="{00000005-6E26-4263-B9D9-CBBF575C2CD1}"/>
            </c:ext>
          </c:extLst>
        </c:ser>
        <c:dLbls>
          <c:showLegendKey val="0"/>
          <c:showVal val="0"/>
          <c:showCatName val="0"/>
          <c:showSerName val="0"/>
          <c:showPercent val="0"/>
          <c:showBubbleSize val="0"/>
        </c:dLbls>
        <c:gapWidth val="50"/>
        <c:axId val="500803768"/>
        <c:axId val="500817488"/>
      </c:barChart>
      <c:catAx>
        <c:axId val="500803768"/>
        <c:scaling>
          <c:orientation val="maxMin"/>
        </c:scaling>
        <c:delete val="0"/>
        <c:axPos val="l"/>
        <c:numFmt formatCode="General" sourceLinked="1"/>
        <c:majorTickMark val="out"/>
        <c:minorTickMark val="none"/>
        <c:tickLblPos val="nextTo"/>
        <c:crossAx val="500817488"/>
        <c:crosses val="autoZero"/>
        <c:auto val="1"/>
        <c:lblAlgn val="ctr"/>
        <c:lblOffset val="100"/>
        <c:noMultiLvlLbl val="0"/>
      </c:catAx>
      <c:valAx>
        <c:axId val="500817488"/>
        <c:scaling>
          <c:orientation val="minMax"/>
        </c:scaling>
        <c:delete val="0"/>
        <c:axPos val="t"/>
        <c:majorGridlines/>
        <c:numFmt formatCode="#,##0" sourceLinked="1"/>
        <c:majorTickMark val="out"/>
        <c:minorTickMark val="none"/>
        <c:tickLblPos val="high"/>
        <c:crossAx val="50080376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de-CH" sz="1000"/>
              <a:t>Fläche der Bauzonen nach Hauptnutzungen (in Prozenten)</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hade val="44000"/>
                </a:schemeClr>
              </a:solidFill>
              <a:ln>
                <a:noFill/>
              </a:ln>
              <a:effectLst/>
            </c:spPr>
            <c:extLst>
              <c:ext xmlns:c16="http://schemas.microsoft.com/office/drawing/2014/chart" uri="{C3380CC4-5D6E-409C-BE32-E72D297353CC}">
                <c16:uniqueId val="{00000001-5251-4530-BA94-5DD2169076D4}"/>
              </c:ext>
            </c:extLst>
          </c:dPt>
          <c:dPt>
            <c:idx val="1"/>
            <c:bubble3D val="0"/>
            <c:spPr>
              <a:solidFill>
                <a:schemeClr val="accent1">
                  <a:shade val="58000"/>
                </a:schemeClr>
              </a:solidFill>
              <a:ln>
                <a:noFill/>
              </a:ln>
              <a:effectLst/>
            </c:spPr>
            <c:extLst>
              <c:ext xmlns:c16="http://schemas.microsoft.com/office/drawing/2014/chart" uri="{C3380CC4-5D6E-409C-BE32-E72D297353CC}">
                <c16:uniqueId val="{00000003-5251-4530-BA94-5DD2169076D4}"/>
              </c:ext>
            </c:extLst>
          </c:dPt>
          <c:dPt>
            <c:idx val="2"/>
            <c:bubble3D val="0"/>
            <c:spPr>
              <a:solidFill>
                <a:schemeClr val="accent1">
                  <a:shade val="72000"/>
                </a:schemeClr>
              </a:solidFill>
              <a:ln>
                <a:noFill/>
              </a:ln>
              <a:effectLst/>
            </c:spPr>
            <c:extLst>
              <c:ext xmlns:c16="http://schemas.microsoft.com/office/drawing/2014/chart" uri="{C3380CC4-5D6E-409C-BE32-E72D297353CC}">
                <c16:uniqueId val="{00000005-5251-4530-BA94-5DD2169076D4}"/>
              </c:ext>
            </c:extLst>
          </c:dPt>
          <c:dPt>
            <c:idx val="3"/>
            <c:bubble3D val="0"/>
            <c:spPr>
              <a:solidFill>
                <a:schemeClr val="accent1">
                  <a:shade val="86000"/>
                </a:schemeClr>
              </a:solidFill>
              <a:ln>
                <a:noFill/>
              </a:ln>
              <a:effectLst/>
            </c:spPr>
            <c:extLst>
              <c:ext xmlns:c16="http://schemas.microsoft.com/office/drawing/2014/chart" uri="{C3380CC4-5D6E-409C-BE32-E72D297353CC}">
                <c16:uniqueId val="{00000007-5251-4530-BA94-5DD2169076D4}"/>
              </c:ext>
            </c:extLst>
          </c:dPt>
          <c:dPt>
            <c:idx val="4"/>
            <c:bubble3D val="0"/>
            <c:spPr>
              <a:solidFill>
                <a:schemeClr val="accent1"/>
              </a:solidFill>
              <a:ln>
                <a:noFill/>
              </a:ln>
              <a:effectLst/>
            </c:spPr>
            <c:extLst>
              <c:ext xmlns:c16="http://schemas.microsoft.com/office/drawing/2014/chart" uri="{C3380CC4-5D6E-409C-BE32-E72D297353CC}">
                <c16:uniqueId val="{00000009-5251-4530-BA94-5DD2169076D4}"/>
              </c:ext>
            </c:extLst>
          </c:dPt>
          <c:dPt>
            <c:idx val="5"/>
            <c:bubble3D val="0"/>
            <c:spPr>
              <a:solidFill>
                <a:schemeClr val="accent1">
                  <a:tint val="86000"/>
                </a:schemeClr>
              </a:solidFill>
              <a:ln>
                <a:noFill/>
              </a:ln>
              <a:effectLst/>
            </c:spPr>
            <c:extLst>
              <c:ext xmlns:c16="http://schemas.microsoft.com/office/drawing/2014/chart" uri="{C3380CC4-5D6E-409C-BE32-E72D297353CC}">
                <c16:uniqueId val="{0000000B-5251-4530-BA94-5DD2169076D4}"/>
              </c:ext>
            </c:extLst>
          </c:dPt>
          <c:dPt>
            <c:idx val="6"/>
            <c:bubble3D val="0"/>
            <c:spPr>
              <a:solidFill>
                <a:schemeClr val="accent1">
                  <a:tint val="72000"/>
                </a:schemeClr>
              </a:solidFill>
              <a:ln>
                <a:noFill/>
              </a:ln>
              <a:effectLst/>
            </c:spPr>
            <c:extLst>
              <c:ext xmlns:c16="http://schemas.microsoft.com/office/drawing/2014/chart" uri="{C3380CC4-5D6E-409C-BE32-E72D297353CC}">
                <c16:uniqueId val="{0000000D-5251-4530-BA94-5DD2169076D4}"/>
              </c:ext>
            </c:extLst>
          </c:dPt>
          <c:dPt>
            <c:idx val="7"/>
            <c:bubble3D val="0"/>
            <c:spPr>
              <a:solidFill>
                <a:schemeClr val="accent1">
                  <a:tint val="58000"/>
                </a:schemeClr>
              </a:solidFill>
              <a:ln>
                <a:noFill/>
              </a:ln>
              <a:effectLst/>
            </c:spPr>
            <c:extLst>
              <c:ext xmlns:c16="http://schemas.microsoft.com/office/drawing/2014/chart" uri="{C3380CC4-5D6E-409C-BE32-E72D297353CC}">
                <c16:uniqueId val="{0000000F-5251-4530-BA94-5DD2169076D4}"/>
              </c:ext>
            </c:extLst>
          </c:dPt>
          <c:dPt>
            <c:idx val="8"/>
            <c:bubble3D val="0"/>
            <c:spPr>
              <a:solidFill>
                <a:schemeClr val="accent1">
                  <a:tint val="44000"/>
                </a:schemeClr>
              </a:solidFill>
              <a:ln>
                <a:noFill/>
              </a:ln>
              <a:effectLst/>
            </c:spPr>
            <c:extLst>
              <c:ext xmlns:c16="http://schemas.microsoft.com/office/drawing/2014/chart" uri="{C3380CC4-5D6E-409C-BE32-E72D297353CC}">
                <c16:uniqueId val="{00000011-5251-4530-BA94-5DD2169076D4}"/>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1-5251-4530-BA94-5DD2169076D4}"/>
                </c:ext>
              </c:extLst>
            </c:dLbl>
            <c:dLbl>
              <c:idx val="1"/>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3-5251-4530-BA94-5DD2169076D4}"/>
                </c:ext>
              </c:extLst>
            </c:dLbl>
            <c:dLbl>
              <c:idx val="2"/>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5-5251-4530-BA94-5DD2169076D4}"/>
                </c:ext>
              </c:extLst>
            </c:dLbl>
            <c:dLbl>
              <c:idx val="3"/>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7-5251-4530-BA94-5DD2169076D4}"/>
                </c:ext>
              </c:extLst>
            </c:dLbl>
            <c:dLbl>
              <c:idx val="7"/>
              <c:delete val="1"/>
              <c:extLst>
                <c:ext xmlns:c15="http://schemas.microsoft.com/office/drawing/2012/chart" uri="{CE6537A1-D6FC-4f65-9D91-7224C49458BB}"/>
                <c:ext xmlns:c16="http://schemas.microsoft.com/office/drawing/2014/chart" uri="{C3380CC4-5D6E-409C-BE32-E72D297353CC}">
                  <c16:uniqueId val="{0000000F-5251-4530-BA94-5DD2169076D4}"/>
                </c:ext>
              </c:extLst>
            </c:dLbl>
            <c:dLbl>
              <c:idx val="8"/>
              <c:delete val="1"/>
              <c:extLst>
                <c:ext xmlns:c15="http://schemas.microsoft.com/office/drawing/2012/chart" uri="{CE6537A1-D6FC-4f65-9D91-7224C49458BB}"/>
                <c:ext xmlns:c16="http://schemas.microsoft.com/office/drawing/2014/chart" uri="{C3380CC4-5D6E-409C-BE32-E72D297353CC}">
                  <c16:uniqueId val="{00000011-5251-4530-BA94-5DD2169076D4}"/>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de-DE"/>
              </a:p>
            </c:txPr>
            <c:showLegendKey val="0"/>
            <c:showVal val="0"/>
            <c:showCatName val="0"/>
            <c:showSerName val="0"/>
            <c:showPercent val="1"/>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extLst>
          </c:dLbls>
          <c:cat>
            <c:strRef>
              <c:f>Statistik_Hauptnutzung!$B$2:$B$10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Statistik_Hauptnutzung!$C$2:$C$10</c:f>
              <c:numCache>
                <c:formatCode>#,##0</c:formatCode>
                <c:ptCount val="9"/>
                <c:pt idx="0">
                  <c:v>6784.3575269317489</c:v>
                </c:pt>
                <c:pt idx="1">
                  <c:v>1177.0835281189102</c:v>
                </c:pt>
                <c:pt idx="2">
                  <c:v>355.35001505982001</c:v>
                </c:pt>
                <c:pt idx="3">
                  <c:v>1044.7471768266701</c:v>
                </c:pt>
                <c:pt idx="4">
                  <c:v>1714.4620070474502</c:v>
                </c:pt>
                <c:pt idx="5">
                  <c:v>25.172613788384002</c:v>
                </c:pt>
                <c:pt idx="6">
                  <c:v>44.147538863196999</c:v>
                </c:pt>
                <c:pt idx="7" formatCode="General">
                  <c:v>0</c:v>
                </c:pt>
                <c:pt idx="8" formatCode="General">
                  <c:v>0</c:v>
                </c:pt>
              </c:numCache>
            </c:numRef>
          </c:val>
          <c:extLst>
            <c:ext xmlns:c16="http://schemas.microsoft.com/office/drawing/2014/chart" uri="{C3380CC4-5D6E-409C-BE32-E72D297353CC}">
              <c16:uniqueId val="{00000012-5251-4530-BA94-5DD2169076D4}"/>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575763987651323"/>
          <c:y val="0.14803982101356272"/>
          <c:w val="0.32920774220403065"/>
          <c:h val="0.8519601789864372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Fläche der Bauzonen nach Gemeindetypen BFS (in Hektaren)</a:t>
            </a:r>
          </a:p>
        </c:rich>
      </c:tx>
      <c:overlay val="0"/>
    </c:title>
    <c:autoTitleDeleted val="0"/>
    <c:plotArea>
      <c:layout/>
      <c:barChart>
        <c:barDir val="bar"/>
        <c:grouping val="clustered"/>
        <c:varyColors val="0"/>
        <c:ser>
          <c:idx val="0"/>
          <c:order val="0"/>
          <c:tx>
            <c:v>Fläche der Bauzonen [ha]</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10AC-4437-B062-F96A2A978AC4}"/>
                </c:ext>
              </c:extLst>
            </c:dLbl>
            <c:dLbl>
              <c:idx val="2"/>
              <c:delete val="1"/>
              <c:extLst>
                <c:ext xmlns:c15="http://schemas.microsoft.com/office/drawing/2012/chart" uri="{CE6537A1-D6FC-4f65-9D91-7224C49458BB}"/>
                <c:ext xmlns:c16="http://schemas.microsoft.com/office/drawing/2014/chart" uri="{C3380CC4-5D6E-409C-BE32-E72D297353CC}">
                  <c16:uniqueId val="{00000001-10AC-4437-B062-F96A2A978AC4}"/>
                </c:ext>
              </c:extLst>
            </c:dLbl>
            <c:dLbl>
              <c:idx val="7"/>
              <c:delete val="1"/>
              <c:extLst>
                <c:ext xmlns:c15="http://schemas.microsoft.com/office/drawing/2012/chart" uri="{CE6537A1-D6FC-4f65-9D91-7224C49458BB}"/>
                <c:ext xmlns:c16="http://schemas.microsoft.com/office/drawing/2014/chart" uri="{C3380CC4-5D6E-409C-BE32-E72D297353CC}">
                  <c16:uniqueId val="{00000002-10AC-4437-B062-F96A2A978AC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Statistik_Gemtypen_BFS9!$C$2:$C$10</c:f>
              <c:numCache>
                <c:formatCode>#,##0</c:formatCode>
                <c:ptCount val="9"/>
                <c:pt idx="0" formatCode="General">
                  <c:v>0</c:v>
                </c:pt>
                <c:pt idx="1">
                  <c:v>6377.2258969550603</c:v>
                </c:pt>
                <c:pt idx="2" formatCode="General">
                  <c:v>0</c:v>
                </c:pt>
                <c:pt idx="3">
                  <c:v>881.60366619996705</c:v>
                </c:pt>
                <c:pt idx="4">
                  <c:v>1185.0326256108201</c:v>
                </c:pt>
                <c:pt idx="5">
                  <c:v>1081.2495928059</c:v>
                </c:pt>
                <c:pt idx="6">
                  <c:v>330.03162770934904</c:v>
                </c:pt>
                <c:pt idx="7" formatCode="General">
                  <c:v>0</c:v>
                </c:pt>
                <c:pt idx="8">
                  <c:v>1290.1769973550399</c:v>
                </c:pt>
              </c:numCache>
            </c:numRef>
          </c:val>
          <c:extLst>
            <c:ext xmlns:c16="http://schemas.microsoft.com/office/drawing/2014/chart" uri="{C3380CC4-5D6E-409C-BE32-E72D297353CC}">
              <c16:uniqueId val="{00000003-10AC-4437-B062-F96A2A978AC4}"/>
            </c:ext>
          </c:extLst>
        </c:ser>
        <c:dLbls>
          <c:showLegendKey val="0"/>
          <c:showVal val="0"/>
          <c:showCatName val="0"/>
          <c:showSerName val="0"/>
          <c:showPercent val="0"/>
          <c:showBubbleSize val="0"/>
        </c:dLbls>
        <c:gapWidth val="70"/>
        <c:axId val="439071208"/>
        <c:axId val="439064544"/>
      </c:barChart>
      <c:catAx>
        <c:axId val="439071208"/>
        <c:scaling>
          <c:orientation val="maxMin"/>
        </c:scaling>
        <c:delete val="0"/>
        <c:axPos val="l"/>
        <c:numFmt formatCode="General" sourceLinked="1"/>
        <c:majorTickMark val="out"/>
        <c:minorTickMark val="none"/>
        <c:tickLblPos val="nextTo"/>
        <c:crossAx val="439064544"/>
        <c:crosses val="autoZero"/>
        <c:auto val="1"/>
        <c:lblAlgn val="ctr"/>
        <c:lblOffset val="100"/>
        <c:noMultiLvlLbl val="0"/>
      </c:catAx>
      <c:valAx>
        <c:axId val="439064544"/>
        <c:scaling>
          <c:orientation val="minMax"/>
        </c:scaling>
        <c:delete val="0"/>
        <c:axPos val="t"/>
        <c:majorGridlines/>
        <c:numFmt formatCode="General" sourceLinked="1"/>
        <c:majorTickMark val="out"/>
        <c:minorTickMark val="none"/>
        <c:tickLblPos val="high"/>
        <c:crossAx val="439071208"/>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Bauzonenfläche pro Einwohner nach Gemeindetypen BFS (in m2/E)</a:t>
            </a:r>
          </a:p>
        </c:rich>
      </c:tx>
      <c:overlay val="0"/>
    </c:title>
    <c:autoTitleDeleted val="0"/>
    <c:plotArea>
      <c:layout/>
      <c:barChart>
        <c:barDir val="bar"/>
        <c:grouping val="clustered"/>
        <c:varyColors val="0"/>
        <c:ser>
          <c:idx val="0"/>
          <c:order val="0"/>
          <c:tx>
            <c:v>Bauzonenfläche pro Einwohner [m2]</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409A-4B2B-9F95-F158E6507B38}"/>
                </c:ext>
              </c:extLst>
            </c:dLbl>
            <c:dLbl>
              <c:idx val="2"/>
              <c:delete val="1"/>
              <c:extLst>
                <c:ext xmlns:c15="http://schemas.microsoft.com/office/drawing/2012/chart" uri="{CE6537A1-D6FC-4f65-9D91-7224C49458BB}"/>
                <c:ext xmlns:c16="http://schemas.microsoft.com/office/drawing/2014/chart" uri="{C3380CC4-5D6E-409C-BE32-E72D297353CC}">
                  <c16:uniqueId val="{00000001-409A-4B2B-9F95-F158E6507B38}"/>
                </c:ext>
              </c:extLst>
            </c:dLbl>
            <c:dLbl>
              <c:idx val="7"/>
              <c:delete val="1"/>
              <c:extLst>
                <c:ext xmlns:c15="http://schemas.microsoft.com/office/drawing/2012/chart" uri="{CE6537A1-D6FC-4f65-9D91-7224C49458BB}"/>
                <c:ext xmlns:c16="http://schemas.microsoft.com/office/drawing/2014/chart" uri="{C3380CC4-5D6E-409C-BE32-E72D297353CC}">
                  <c16:uniqueId val="{00000002-409A-4B2B-9F95-F158E6507B3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Statistik_Gemtypen_BFS9!$G$2:$G$10</c:f>
              <c:numCache>
                <c:formatCode>#,##0</c:formatCode>
                <c:ptCount val="9"/>
                <c:pt idx="0" formatCode="General">
                  <c:v>0</c:v>
                </c:pt>
                <c:pt idx="1">
                  <c:v>263.85209154251231</c:v>
                </c:pt>
                <c:pt idx="2" formatCode="General">
                  <c:v>0</c:v>
                </c:pt>
                <c:pt idx="3">
                  <c:v>355.27046794276328</c:v>
                </c:pt>
                <c:pt idx="4">
                  <c:v>430.65473184243194</c:v>
                </c:pt>
                <c:pt idx="5">
                  <c:v>521.88898195091224</c:v>
                </c:pt>
                <c:pt idx="6">
                  <c:v>422.68394942283436</c:v>
                </c:pt>
                <c:pt idx="7" formatCode="General">
                  <c:v>0</c:v>
                </c:pt>
                <c:pt idx="8">
                  <c:v>693.30807531572896</c:v>
                </c:pt>
              </c:numCache>
            </c:numRef>
          </c:val>
          <c:extLst>
            <c:ext xmlns:c16="http://schemas.microsoft.com/office/drawing/2014/chart" uri="{C3380CC4-5D6E-409C-BE32-E72D297353CC}">
              <c16:uniqueId val="{00000003-409A-4B2B-9F95-F158E6507B38}"/>
            </c:ext>
          </c:extLst>
        </c:ser>
        <c:dLbls>
          <c:showLegendKey val="0"/>
          <c:showVal val="0"/>
          <c:showCatName val="0"/>
          <c:showSerName val="0"/>
          <c:showPercent val="0"/>
          <c:showBubbleSize val="0"/>
        </c:dLbls>
        <c:gapWidth val="70"/>
        <c:axId val="439073560"/>
        <c:axId val="439079440"/>
      </c:barChart>
      <c:catAx>
        <c:axId val="439073560"/>
        <c:scaling>
          <c:orientation val="maxMin"/>
        </c:scaling>
        <c:delete val="0"/>
        <c:axPos val="l"/>
        <c:numFmt formatCode="General" sourceLinked="1"/>
        <c:majorTickMark val="out"/>
        <c:minorTickMark val="none"/>
        <c:tickLblPos val="nextTo"/>
        <c:crossAx val="439079440"/>
        <c:crosses val="autoZero"/>
        <c:auto val="1"/>
        <c:lblAlgn val="ctr"/>
        <c:lblOffset val="100"/>
        <c:noMultiLvlLbl val="0"/>
      </c:catAx>
      <c:valAx>
        <c:axId val="439079440"/>
        <c:scaling>
          <c:orientation val="minMax"/>
        </c:scaling>
        <c:delete val="0"/>
        <c:axPos val="t"/>
        <c:majorGridlines/>
        <c:numFmt formatCode="General" sourceLinked="1"/>
        <c:majorTickMark val="out"/>
        <c:minorTickMark val="none"/>
        <c:tickLblPos val="high"/>
        <c:crossAx val="439073560"/>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Bauzonenfläche pro Einwohner und Beschäftigte nach Gemeindetypen BFS (in m2/E+B)</a:t>
            </a:r>
          </a:p>
        </c:rich>
      </c:tx>
      <c:overlay val="0"/>
    </c:title>
    <c:autoTitleDeleted val="0"/>
    <c:plotArea>
      <c:layout/>
      <c:barChart>
        <c:barDir val="bar"/>
        <c:grouping val="clustered"/>
        <c:varyColors val="0"/>
        <c:ser>
          <c:idx val="0"/>
          <c:order val="0"/>
          <c:tx>
            <c:v>Bauzonenfläche pro Einwohner und Beschäftigte [m2]</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E6F8-4A3A-8FD5-CA3D5A893610}"/>
                </c:ext>
              </c:extLst>
            </c:dLbl>
            <c:dLbl>
              <c:idx val="2"/>
              <c:delete val="1"/>
              <c:extLst>
                <c:ext xmlns:c15="http://schemas.microsoft.com/office/drawing/2012/chart" uri="{CE6537A1-D6FC-4f65-9D91-7224C49458BB}"/>
                <c:ext xmlns:c16="http://schemas.microsoft.com/office/drawing/2014/chart" uri="{C3380CC4-5D6E-409C-BE32-E72D297353CC}">
                  <c16:uniqueId val="{00000001-E6F8-4A3A-8FD5-CA3D5A893610}"/>
                </c:ext>
              </c:extLst>
            </c:dLbl>
            <c:dLbl>
              <c:idx val="7"/>
              <c:delete val="1"/>
              <c:extLst>
                <c:ext xmlns:c15="http://schemas.microsoft.com/office/drawing/2012/chart" uri="{CE6537A1-D6FC-4f65-9D91-7224C49458BB}"/>
                <c:ext xmlns:c16="http://schemas.microsoft.com/office/drawing/2014/chart" uri="{C3380CC4-5D6E-409C-BE32-E72D297353CC}">
                  <c16:uniqueId val="{00000002-E6F8-4A3A-8FD5-CA3D5A89361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Statistik_Gemtypen_BFS9!$I$2:$I$10</c:f>
              <c:numCache>
                <c:formatCode>#,##0</c:formatCode>
                <c:ptCount val="9"/>
                <c:pt idx="0" formatCode="General">
                  <c:v>0</c:v>
                </c:pt>
                <c:pt idx="1">
                  <c:v>151.73466520469441</c:v>
                </c:pt>
                <c:pt idx="2" formatCode="General">
                  <c:v>0</c:v>
                </c:pt>
                <c:pt idx="3">
                  <c:v>246.01062233507287</c:v>
                </c:pt>
                <c:pt idx="4">
                  <c:v>286.86338068526265</c:v>
                </c:pt>
                <c:pt idx="5">
                  <c:v>418.53742850735466</c:v>
                </c:pt>
                <c:pt idx="6">
                  <c:v>275.16393839365435</c:v>
                </c:pt>
                <c:pt idx="7" formatCode="General">
                  <c:v>0</c:v>
                </c:pt>
                <c:pt idx="8">
                  <c:v>512.74819066649707</c:v>
                </c:pt>
              </c:numCache>
            </c:numRef>
          </c:val>
          <c:extLst>
            <c:ext xmlns:c16="http://schemas.microsoft.com/office/drawing/2014/chart" uri="{C3380CC4-5D6E-409C-BE32-E72D297353CC}">
              <c16:uniqueId val="{00000003-E6F8-4A3A-8FD5-CA3D5A893610}"/>
            </c:ext>
          </c:extLst>
        </c:ser>
        <c:dLbls>
          <c:showLegendKey val="0"/>
          <c:showVal val="0"/>
          <c:showCatName val="0"/>
          <c:showSerName val="0"/>
          <c:showPercent val="0"/>
          <c:showBubbleSize val="0"/>
        </c:dLbls>
        <c:gapWidth val="70"/>
        <c:axId val="426591480"/>
        <c:axId val="426584032"/>
      </c:barChart>
      <c:catAx>
        <c:axId val="426591480"/>
        <c:scaling>
          <c:orientation val="maxMin"/>
        </c:scaling>
        <c:delete val="0"/>
        <c:axPos val="l"/>
        <c:numFmt formatCode="General" sourceLinked="1"/>
        <c:majorTickMark val="out"/>
        <c:minorTickMark val="none"/>
        <c:tickLblPos val="nextTo"/>
        <c:crossAx val="426584032"/>
        <c:crosses val="autoZero"/>
        <c:auto val="1"/>
        <c:lblAlgn val="ctr"/>
        <c:lblOffset val="100"/>
        <c:noMultiLvlLbl val="0"/>
      </c:catAx>
      <c:valAx>
        <c:axId val="426584032"/>
        <c:scaling>
          <c:orientation val="minMax"/>
        </c:scaling>
        <c:delete val="0"/>
        <c:axPos val="t"/>
        <c:majorGridlines/>
        <c:numFmt formatCode="General" sourceLinked="1"/>
        <c:majorTickMark val="out"/>
        <c:minorTickMark val="none"/>
        <c:tickLblPos val="high"/>
        <c:crossAx val="426591480"/>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Gemeindetypen ARE (in Hektaren)</a:t>
            </a:r>
          </a:p>
        </c:rich>
      </c:tx>
      <c:overlay val="0"/>
    </c:title>
    <c:autoTitleDeleted val="0"/>
    <c:plotArea>
      <c:layout/>
      <c:barChart>
        <c:barDir val="bar"/>
        <c:grouping val="clustered"/>
        <c:varyColors val="0"/>
        <c:ser>
          <c:idx val="0"/>
          <c:order val="0"/>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0-C8D9-433D-85E0-C4ABB4890B83}"/>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Statistik_Gemtypen_ARE9!$C$2:$C$10</c:f>
              <c:numCache>
                <c:formatCode>General</c:formatCode>
                <c:ptCount val="9"/>
                <c:pt idx="0" formatCode="#,##0">
                  <c:v>1192.0478413466099</c:v>
                </c:pt>
                <c:pt idx="1">
                  <c:v>0</c:v>
                </c:pt>
                <c:pt idx="2" formatCode="#,##0">
                  <c:v>2495.1441821318203</c:v>
                </c:pt>
                <c:pt idx="3" formatCode="#,##0">
                  <c:v>1421.5796953505601</c:v>
                </c:pt>
                <c:pt idx="4" formatCode="#,##0">
                  <c:v>3892.67099381451</c:v>
                </c:pt>
                <c:pt idx="5" formatCode="#,##0">
                  <c:v>212.37636798462299</c:v>
                </c:pt>
                <c:pt idx="6" formatCode="#,##0">
                  <c:v>1165.09955412769</c:v>
                </c:pt>
                <c:pt idx="7" formatCode="#,##0">
                  <c:v>642.96186591128208</c:v>
                </c:pt>
                <c:pt idx="8" formatCode="#,##0">
                  <c:v>123.43990596907399</c:v>
                </c:pt>
              </c:numCache>
            </c:numRef>
          </c:val>
          <c:extLst>
            <c:ext xmlns:c16="http://schemas.microsoft.com/office/drawing/2014/chart" uri="{C3380CC4-5D6E-409C-BE32-E72D297353CC}">
              <c16:uniqueId val="{00000001-C8D9-433D-85E0-C4ABB4890B83}"/>
            </c:ext>
          </c:extLst>
        </c:ser>
        <c:dLbls>
          <c:showLegendKey val="0"/>
          <c:showVal val="0"/>
          <c:showCatName val="0"/>
          <c:showSerName val="0"/>
          <c:showPercent val="0"/>
          <c:showBubbleSize val="0"/>
        </c:dLbls>
        <c:gapWidth val="70"/>
        <c:axId val="426584816"/>
        <c:axId val="426588344"/>
      </c:barChart>
      <c:catAx>
        <c:axId val="426584816"/>
        <c:scaling>
          <c:orientation val="maxMin"/>
        </c:scaling>
        <c:delete val="0"/>
        <c:axPos val="l"/>
        <c:numFmt formatCode="General" sourceLinked="1"/>
        <c:majorTickMark val="out"/>
        <c:minorTickMark val="none"/>
        <c:tickLblPos val="nextTo"/>
        <c:crossAx val="426588344"/>
        <c:crosses val="autoZero"/>
        <c:auto val="1"/>
        <c:lblAlgn val="ctr"/>
        <c:lblOffset val="100"/>
        <c:noMultiLvlLbl val="0"/>
      </c:catAx>
      <c:valAx>
        <c:axId val="426588344"/>
        <c:scaling>
          <c:orientation val="minMax"/>
        </c:scaling>
        <c:delete val="0"/>
        <c:axPos val="t"/>
        <c:majorGridlines/>
        <c:numFmt formatCode="#,##0" sourceLinked="1"/>
        <c:majorTickMark val="out"/>
        <c:minorTickMark val="none"/>
        <c:tickLblPos val="high"/>
        <c:crossAx val="426584816"/>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Bauzonenfläche pro Einwohner nach Gemeindetypen ARE (in m2/E)</a:t>
            </a:r>
          </a:p>
        </c:rich>
      </c:tx>
      <c:overlay val="0"/>
    </c:title>
    <c:autoTitleDeleted val="0"/>
    <c:plotArea>
      <c:layout/>
      <c:barChart>
        <c:barDir val="bar"/>
        <c:grouping val="clustered"/>
        <c:varyColors val="0"/>
        <c:ser>
          <c:idx val="0"/>
          <c:order val="0"/>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0-63D9-4872-BBAC-52B1D6E8711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Statistik_Gemtypen_ARE9!$G$2:$G$10</c:f>
              <c:numCache>
                <c:formatCode>General</c:formatCode>
                <c:ptCount val="9"/>
                <c:pt idx="0" formatCode="#,##0">
                  <c:v>189.27403006456174</c:v>
                </c:pt>
                <c:pt idx="1">
                  <c:v>0</c:v>
                </c:pt>
                <c:pt idx="2" formatCode="#,##0">
                  <c:v>323.89747285413387</c:v>
                </c:pt>
                <c:pt idx="3" formatCode="#,##0">
                  <c:v>252.41116749832389</c:v>
                </c:pt>
                <c:pt idx="4" formatCode="#,##0">
                  <c:v>361.06771114131436</c:v>
                </c:pt>
                <c:pt idx="5" formatCode="#,##0">
                  <c:v>348.67241501333604</c:v>
                </c:pt>
                <c:pt idx="6" formatCode="#,##0">
                  <c:v>525.81440298207872</c:v>
                </c:pt>
                <c:pt idx="7" formatCode="#,##0">
                  <c:v>923.92853270769081</c:v>
                </c:pt>
                <c:pt idx="8" formatCode="#,##0">
                  <c:v>681.61184963596907</c:v>
                </c:pt>
              </c:numCache>
            </c:numRef>
          </c:val>
          <c:extLst>
            <c:ext xmlns:c16="http://schemas.microsoft.com/office/drawing/2014/chart" uri="{C3380CC4-5D6E-409C-BE32-E72D297353CC}">
              <c16:uniqueId val="{00000001-63D9-4872-BBAC-52B1D6E87114}"/>
            </c:ext>
          </c:extLst>
        </c:ser>
        <c:dLbls>
          <c:showLegendKey val="0"/>
          <c:showVal val="0"/>
          <c:showCatName val="0"/>
          <c:showSerName val="0"/>
          <c:showPercent val="0"/>
          <c:showBubbleSize val="0"/>
        </c:dLbls>
        <c:gapWidth val="70"/>
        <c:axId val="426581680"/>
        <c:axId val="426585600"/>
      </c:barChart>
      <c:catAx>
        <c:axId val="426581680"/>
        <c:scaling>
          <c:orientation val="maxMin"/>
        </c:scaling>
        <c:delete val="0"/>
        <c:axPos val="l"/>
        <c:numFmt formatCode="General" sourceLinked="1"/>
        <c:majorTickMark val="out"/>
        <c:minorTickMark val="none"/>
        <c:tickLblPos val="nextTo"/>
        <c:crossAx val="426585600"/>
        <c:crosses val="autoZero"/>
        <c:auto val="1"/>
        <c:lblAlgn val="ctr"/>
        <c:lblOffset val="100"/>
        <c:noMultiLvlLbl val="0"/>
      </c:catAx>
      <c:valAx>
        <c:axId val="426585600"/>
        <c:scaling>
          <c:orientation val="minMax"/>
        </c:scaling>
        <c:delete val="0"/>
        <c:axPos val="t"/>
        <c:majorGridlines/>
        <c:numFmt formatCode="#,##0" sourceLinked="1"/>
        <c:majorTickMark val="out"/>
        <c:minorTickMark val="none"/>
        <c:tickLblPos val="high"/>
        <c:crossAx val="426581680"/>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Bauzonenfläche pro Einwohner und Beschäftigte nach Gemeindetypen ARE (in m2/E+B)</a:t>
            </a:r>
          </a:p>
        </c:rich>
      </c:tx>
      <c:overlay val="0"/>
    </c:title>
    <c:autoTitleDeleted val="0"/>
    <c:plotArea>
      <c:layout/>
      <c:barChart>
        <c:barDir val="bar"/>
        <c:grouping val="clustered"/>
        <c:varyColors val="0"/>
        <c:ser>
          <c:idx val="0"/>
          <c:order val="0"/>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0-7942-4A0B-97EC-1E1266EBBA2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Statistik_Gemtypen_ARE9!$I$2:$I$10</c:f>
              <c:numCache>
                <c:formatCode>General</c:formatCode>
                <c:ptCount val="9"/>
                <c:pt idx="0" formatCode="#,##0">
                  <c:v>100.73331598288023</c:v>
                </c:pt>
                <c:pt idx="1">
                  <c:v>0</c:v>
                </c:pt>
                <c:pt idx="2" formatCode="#,##0">
                  <c:v>201.25701189983869</c:v>
                </c:pt>
                <c:pt idx="3" formatCode="#,##0">
                  <c:v>128.28057674299845</c:v>
                </c:pt>
                <c:pt idx="4" formatCode="#,##0">
                  <c:v>250.58392946071365</c:v>
                </c:pt>
                <c:pt idx="5" formatCode="#,##0">
                  <c:v>233.68878519434747</c:v>
                </c:pt>
                <c:pt idx="6" formatCode="#,##0">
                  <c:v>380.58979979998367</c:v>
                </c:pt>
                <c:pt idx="7" formatCode="#,##0">
                  <c:v>696.52460828868163</c:v>
                </c:pt>
                <c:pt idx="8" formatCode="#,##0">
                  <c:v>409.41925694551907</c:v>
                </c:pt>
              </c:numCache>
            </c:numRef>
          </c:val>
          <c:extLst>
            <c:ext xmlns:c16="http://schemas.microsoft.com/office/drawing/2014/chart" uri="{C3380CC4-5D6E-409C-BE32-E72D297353CC}">
              <c16:uniqueId val="{00000001-7942-4A0B-97EC-1E1266EBBA28}"/>
            </c:ext>
          </c:extLst>
        </c:ser>
        <c:dLbls>
          <c:showLegendKey val="0"/>
          <c:showVal val="0"/>
          <c:showCatName val="0"/>
          <c:showSerName val="0"/>
          <c:showPercent val="0"/>
          <c:showBubbleSize val="0"/>
        </c:dLbls>
        <c:gapWidth val="70"/>
        <c:axId val="426596576"/>
        <c:axId val="426583640"/>
      </c:barChart>
      <c:catAx>
        <c:axId val="426596576"/>
        <c:scaling>
          <c:orientation val="maxMin"/>
        </c:scaling>
        <c:delete val="0"/>
        <c:axPos val="l"/>
        <c:numFmt formatCode="General" sourceLinked="1"/>
        <c:majorTickMark val="out"/>
        <c:minorTickMark val="none"/>
        <c:tickLblPos val="nextTo"/>
        <c:crossAx val="426583640"/>
        <c:crosses val="autoZero"/>
        <c:auto val="1"/>
        <c:lblAlgn val="ctr"/>
        <c:lblOffset val="100"/>
        <c:noMultiLvlLbl val="0"/>
      </c:catAx>
      <c:valAx>
        <c:axId val="426583640"/>
        <c:scaling>
          <c:orientation val="minMax"/>
        </c:scaling>
        <c:delete val="0"/>
        <c:axPos val="t"/>
        <c:majorGridlines/>
        <c:numFmt formatCode="#,##0" sourceLinked="1"/>
        <c:majorTickMark val="out"/>
        <c:minorTickMark val="none"/>
        <c:tickLblPos val="high"/>
        <c:crossAx val="426596576"/>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Hauptnutzungen (in Hektaren)</a:t>
            </a:r>
          </a:p>
        </c:rich>
      </c:tx>
      <c:overlay val="0"/>
    </c:title>
    <c:autoTitleDeleted val="0"/>
    <c:plotArea>
      <c:layout/>
      <c:barChart>
        <c:barDir val="bar"/>
        <c:grouping val="stacked"/>
        <c:varyColors val="0"/>
        <c:ser>
          <c:idx val="0"/>
          <c:order val="0"/>
          <c:tx>
            <c:v>Überbaut</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Analyse_unüberbaut_Hauptnutzung!$E$2:$E$10</c:f>
              <c:numCache>
                <c:formatCode>#,##0</c:formatCode>
                <c:ptCount val="9"/>
                <c:pt idx="0">
                  <c:v>5655.1671605328083</c:v>
                </c:pt>
                <c:pt idx="1">
                  <c:v>751.74976252571616</c:v>
                </c:pt>
                <c:pt idx="2">
                  <c:v>266.87682026114902</c:v>
                </c:pt>
                <c:pt idx="3">
                  <c:v>986.33871594261905</c:v>
                </c:pt>
                <c:pt idx="4">
                  <c:v>1714.4620070474502</c:v>
                </c:pt>
                <c:pt idx="5">
                  <c:v>25.172613788384002</c:v>
                </c:pt>
                <c:pt idx="6">
                  <c:v>44.147538863196999</c:v>
                </c:pt>
                <c:pt idx="7" formatCode="General">
                  <c:v>0</c:v>
                </c:pt>
                <c:pt idx="8" formatCode="General">
                  <c:v>0</c:v>
                </c:pt>
              </c:numCache>
            </c:numRef>
          </c:val>
          <c:extLst>
            <c:ext xmlns:c16="http://schemas.microsoft.com/office/drawing/2014/chart" uri="{C3380CC4-5D6E-409C-BE32-E72D297353CC}">
              <c16:uniqueId val="{00000000-2FA3-472D-A708-76FB56D057B7}"/>
            </c:ext>
          </c:extLst>
        </c:ser>
        <c:ser>
          <c:idx val="1"/>
          <c:order val="1"/>
          <c:tx>
            <c:v>Unschärfe</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Analyse_unüberbaut_Hauptnutzung!$F$2:$F$10</c:f>
              <c:numCache>
                <c:formatCode>#,##0</c:formatCode>
                <c:ptCount val="9"/>
                <c:pt idx="0">
                  <c:v>586.92167246995109</c:v>
                </c:pt>
                <c:pt idx="1">
                  <c:v>95.269835703032982</c:v>
                </c:pt>
                <c:pt idx="2">
                  <c:v>33.997331590597604</c:v>
                </c:pt>
                <c:pt idx="3">
                  <c:v>28.489521158877302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1-2FA3-472D-A708-76FB56D057B7}"/>
            </c:ext>
          </c:extLst>
        </c:ser>
        <c:ser>
          <c:idx val="2"/>
          <c:order val="2"/>
          <c:tx>
            <c:v>Unüberbaut</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Analyse_unüberbaut_Hauptnutzung!$G$2:$G$10</c:f>
              <c:numCache>
                <c:formatCode>#,##0</c:formatCode>
                <c:ptCount val="9"/>
                <c:pt idx="0">
                  <c:v>542.26869392898902</c:v>
                </c:pt>
                <c:pt idx="1">
                  <c:v>330.06392989016103</c:v>
                </c:pt>
                <c:pt idx="2">
                  <c:v>54.475863208073399</c:v>
                </c:pt>
                <c:pt idx="3">
                  <c:v>29.918939725173701</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2-2FA3-472D-A708-76FB56D057B7}"/>
            </c:ext>
          </c:extLst>
        </c:ser>
        <c:dLbls>
          <c:showLegendKey val="0"/>
          <c:showVal val="0"/>
          <c:showCatName val="0"/>
          <c:showSerName val="0"/>
          <c:showPercent val="0"/>
          <c:showBubbleSize val="0"/>
        </c:dLbls>
        <c:gapWidth val="50"/>
        <c:overlap val="100"/>
        <c:axId val="426591872"/>
        <c:axId val="426593440"/>
      </c:barChart>
      <c:catAx>
        <c:axId val="426591872"/>
        <c:scaling>
          <c:orientation val="maxMin"/>
        </c:scaling>
        <c:delete val="0"/>
        <c:axPos val="l"/>
        <c:numFmt formatCode="General" sourceLinked="1"/>
        <c:majorTickMark val="out"/>
        <c:minorTickMark val="none"/>
        <c:tickLblPos val="nextTo"/>
        <c:crossAx val="426593440"/>
        <c:crosses val="autoZero"/>
        <c:auto val="1"/>
        <c:lblAlgn val="ctr"/>
        <c:lblOffset val="100"/>
        <c:noMultiLvlLbl val="0"/>
      </c:catAx>
      <c:valAx>
        <c:axId val="426593440"/>
        <c:scaling>
          <c:orientation val="minMax"/>
        </c:scaling>
        <c:delete val="0"/>
        <c:axPos val="t"/>
        <c:majorGridlines/>
        <c:numFmt formatCode="#,##0" sourceLinked="1"/>
        <c:majorTickMark val="out"/>
        <c:minorTickMark val="none"/>
        <c:tickLblPos val="high"/>
        <c:crossAx val="42659187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69850</xdr:rowOff>
    </xdr:from>
    <xdr:to>
      <xdr:col>4</xdr:col>
      <xdr:colOff>441325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12</xdr:row>
      <xdr:rowOff>69850</xdr:rowOff>
    </xdr:from>
    <xdr:to>
      <xdr:col>8</xdr:col>
      <xdr:colOff>1285875</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12</xdr:row>
      <xdr:rowOff>69850</xdr:rowOff>
    </xdr:from>
    <xdr:to>
      <xdr:col>4</xdr:col>
      <xdr:colOff>441325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12</xdr:row>
      <xdr:rowOff>69850</xdr:rowOff>
    </xdr:from>
    <xdr:to>
      <xdr:col>8</xdr:col>
      <xdr:colOff>1285875</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6350</xdr:rowOff>
    </xdr:from>
    <xdr:to>
      <xdr:col>4</xdr:col>
      <xdr:colOff>441325</xdr:colOff>
      <xdr:row>49</xdr:row>
      <xdr:rowOff>136525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12</xdr:row>
      <xdr:rowOff>69850</xdr:rowOff>
    </xdr:from>
    <xdr:to>
      <xdr:col>4</xdr:col>
      <xdr:colOff>441325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12</xdr:row>
      <xdr:rowOff>69850</xdr:rowOff>
    </xdr:from>
    <xdr:to>
      <xdr:col>8</xdr:col>
      <xdr:colOff>1285875</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6350</xdr:rowOff>
    </xdr:from>
    <xdr:to>
      <xdr:col>4</xdr:col>
      <xdr:colOff>441325</xdr:colOff>
      <xdr:row>49</xdr:row>
      <xdr:rowOff>136525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12</xdr:row>
      <xdr:rowOff>69850</xdr:rowOff>
    </xdr:from>
    <xdr:to>
      <xdr:col>3</xdr:col>
      <xdr:colOff>955675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12</xdr:row>
      <xdr:rowOff>69850</xdr:rowOff>
    </xdr:from>
    <xdr:to>
      <xdr:col>8</xdr:col>
      <xdr:colOff>685800</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12</xdr:row>
      <xdr:rowOff>69850</xdr:rowOff>
    </xdr:from>
    <xdr:to>
      <xdr:col>3</xdr:col>
      <xdr:colOff>955675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12</xdr:row>
      <xdr:rowOff>69850</xdr:rowOff>
    </xdr:from>
    <xdr:to>
      <xdr:col>8</xdr:col>
      <xdr:colOff>685800</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12</xdr:row>
      <xdr:rowOff>69850</xdr:rowOff>
    </xdr:from>
    <xdr:to>
      <xdr:col>3</xdr:col>
      <xdr:colOff>955675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12</xdr:row>
      <xdr:rowOff>69850</xdr:rowOff>
    </xdr:from>
    <xdr:to>
      <xdr:col>8</xdr:col>
      <xdr:colOff>685800</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12</xdr:row>
      <xdr:rowOff>69850</xdr:rowOff>
    </xdr:from>
    <xdr:to>
      <xdr:col>4</xdr:col>
      <xdr:colOff>107950</xdr:colOff>
      <xdr:row>32</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311150</xdr:colOff>
      <xdr:row>12</xdr:row>
      <xdr:rowOff>69850</xdr:rowOff>
    </xdr:from>
    <xdr:to>
      <xdr:col>9</xdr:col>
      <xdr:colOff>171450</xdr:colOff>
      <xdr:row>32</xdr:row>
      <xdr:rowOff>69850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12</xdr:row>
      <xdr:rowOff>69850</xdr:rowOff>
    </xdr:from>
    <xdr:to>
      <xdr:col>3</xdr:col>
      <xdr:colOff>1089025</xdr:colOff>
      <xdr:row>32</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lf.giezendanner@are.admin.ch"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1"/>
  <sheetViews>
    <sheetView tabSelected="1" workbookViewId="0"/>
  </sheetViews>
  <sheetFormatPr baseColWidth="10" defaultRowHeight="15" x14ac:dyDescent="0.2"/>
  <cols>
    <col min="1" max="1" width="37.7109375" style="29" customWidth="1"/>
    <col min="2" max="2" width="57.7109375" style="29" customWidth="1"/>
    <col min="3" max="16384" width="11.42578125" style="30"/>
  </cols>
  <sheetData>
    <row r="1" spans="1:2" ht="18.75" x14ac:dyDescent="0.2">
      <c r="A1" s="28" t="s">
        <v>63</v>
      </c>
    </row>
    <row r="2" spans="1:2" ht="18.75" x14ac:dyDescent="0.2">
      <c r="A2" s="28" t="s">
        <v>64</v>
      </c>
    </row>
    <row r="4" spans="1:2" ht="12.75" x14ac:dyDescent="0.2">
      <c r="A4" s="55" t="s">
        <v>139</v>
      </c>
      <c r="B4" s="56"/>
    </row>
    <row r="5" spans="1:2" ht="12.75" x14ac:dyDescent="0.2">
      <c r="A5" s="57"/>
      <c r="B5" s="58"/>
    </row>
    <row r="6" spans="1:2" x14ac:dyDescent="0.2">
      <c r="A6" s="31" t="s">
        <v>65</v>
      </c>
      <c r="B6" s="32" t="s">
        <v>134</v>
      </c>
    </row>
    <row r="7" spans="1:2" x14ac:dyDescent="0.2">
      <c r="A7" s="33"/>
      <c r="B7" s="34"/>
    </row>
    <row r="8" spans="1:2" x14ac:dyDescent="0.2">
      <c r="A8" s="31" t="s">
        <v>66</v>
      </c>
      <c r="B8" s="32" t="s">
        <v>135</v>
      </c>
    </row>
    <row r="9" spans="1:2" x14ac:dyDescent="0.2">
      <c r="A9" s="35" t="s">
        <v>67</v>
      </c>
      <c r="B9" s="36">
        <v>130</v>
      </c>
    </row>
    <row r="10" spans="1:2" x14ac:dyDescent="0.2">
      <c r="A10" s="33"/>
      <c r="B10" s="34"/>
    </row>
    <row r="11" spans="1:2" x14ac:dyDescent="0.2">
      <c r="A11" s="31" t="s">
        <v>68</v>
      </c>
      <c r="B11" s="37"/>
    </row>
    <row r="12" spans="1:2" x14ac:dyDescent="0.2">
      <c r="A12" s="35" t="s">
        <v>69</v>
      </c>
      <c r="B12" s="38">
        <v>24</v>
      </c>
    </row>
    <row r="13" spans="1:2" x14ac:dyDescent="0.2">
      <c r="A13" s="33"/>
      <c r="B13" s="40"/>
    </row>
    <row r="14" spans="1:2" x14ac:dyDescent="0.2">
      <c r="A14" s="31" t="s">
        <v>26</v>
      </c>
      <c r="B14" s="37" t="s">
        <v>136</v>
      </c>
    </row>
    <row r="15" spans="1:2" x14ac:dyDescent="0.2">
      <c r="A15" s="33"/>
      <c r="B15" s="40"/>
    </row>
    <row r="16" spans="1:2" ht="30" x14ac:dyDescent="0.2">
      <c r="A16" s="41" t="s">
        <v>70</v>
      </c>
      <c r="B16" s="39" t="s">
        <v>137</v>
      </c>
    </row>
    <row r="17" spans="1:2" ht="90" x14ac:dyDescent="0.2">
      <c r="A17" s="33"/>
      <c r="B17" s="34" t="s">
        <v>138</v>
      </c>
    </row>
    <row r="19" spans="1:2" ht="17.100000000000001" customHeight="1" x14ac:dyDescent="0.2">
      <c r="A19" s="42" t="s">
        <v>71</v>
      </c>
    </row>
    <row r="20" spans="1:2" ht="15" customHeight="1" x14ac:dyDescent="0.2">
      <c r="A20" s="43" t="s">
        <v>72</v>
      </c>
    </row>
    <row r="21" spans="1:2" ht="15" customHeight="1" x14ac:dyDescent="0.2">
      <c r="A21" s="43" t="s">
        <v>73</v>
      </c>
    </row>
    <row r="22" spans="1:2" ht="15" customHeight="1" x14ac:dyDescent="0.2">
      <c r="A22" s="43" t="s">
        <v>74</v>
      </c>
    </row>
    <row r="23" spans="1:2" ht="15" customHeight="1" x14ac:dyDescent="0.2">
      <c r="A23" s="43" t="s">
        <v>75</v>
      </c>
    </row>
    <row r="24" spans="1:2" ht="15" customHeight="1" x14ac:dyDescent="0.2">
      <c r="A24" s="43" t="s">
        <v>76</v>
      </c>
    </row>
    <row r="25" spans="1:2" ht="15" customHeight="1" x14ac:dyDescent="0.2">
      <c r="A25" s="43" t="s">
        <v>77</v>
      </c>
    </row>
    <row r="26" spans="1:2" ht="15" customHeight="1" x14ac:dyDescent="0.2">
      <c r="A26" s="43" t="s">
        <v>78</v>
      </c>
    </row>
    <row r="27" spans="1:2" ht="15" customHeight="1" x14ac:dyDescent="0.2">
      <c r="A27" s="43" t="s">
        <v>79</v>
      </c>
    </row>
    <row r="28" spans="1:2" ht="15" customHeight="1" x14ac:dyDescent="0.2">
      <c r="A28" s="43" t="s">
        <v>80</v>
      </c>
    </row>
    <row r="29" spans="1:2" x14ac:dyDescent="0.2">
      <c r="A29" s="43"/>
    </row>
    <row r="30" spans="1:2" x14ac:dyDescent="0.2">
      <c r="A30" s="43"/>
    </row>
    <row r="31" spans="1:2" x14ac:dyDescent="0.2">
      <c r="A31" s="43"/>
    </row>
    <row r="32" spans="1:2" s="29" customFormat="1" x14ac:dyDescent="0.2">
      <c r="A32" s="44" t="s">
        <v>64</v>
      </c>
    </row>
    <row r="33" spans="1:1" s="29" customFormat="1" x14ac:dyDescent="0.2">
      <c r="A33" s="44" t="s">
        <v>81</v>
      </c>
    </row>
    <row r="34" spans="1:1" s="29" customFormat="1" x14ac:dyDescent="0.2">
      <c r="A34" s="44" t="s">
        <v>82</v>
      </c>
    </row>
    <row r="35" spans="1:1" s="29" customFormat="1" x14ac:dyDescent="0.2">
      <c r="A35" s="44"/>
    </row>
    <row r="36" spans="1:1" s="29" customFormat="1" x14ac:dyDescent="0.2">
      <c r="A36" s="44" t="s">
        <v>83</v>
      </c>
    </row>
    <row r="37" spans="1:1" s="29" customFormat="1" x14ac:dyDescent="0.2">
      <c r="A37" s="44" t="s">
        <v>63</v>
      </c>
    </row>
    <row r="38" spans="1:1" s="29" customFormat="1" x14ac:dyDescent="0.2">
      <c r="A38" s="44" t="s">
        <v>84</v>
      </c>
    </row>
    <row r="39" spans="1:1" s="29" customFormat="1" x14ac:dyDescent="0.2">
      <c r="A39" s="45" t="s">
        <v>85</v>
      </c>
    </row>
    <row r="40" spans="1:1" s="29" customFormat="1" x14ac:dyDescent="0.2">
      <c r="A40" s="44"/>
    </row>
    <row r="41" spans="1:1" s="29" customFormat="1" x14ac:dyDescent="0.2">
      <c r="A41" s="44" t="s">
        <v>86</v>
      </c>
    </row>
  </sheetData>
  <mergeCells count="1">
    <mergeCell ref="A4:B5"/>
  </mergeCells>
  <hyperlinks>
    <hyperlink ref="A39" r:id="rId1"/>
  </hyperlinks>
  <pageMargins left="0.70866141732283472" right="0.70866141732283472" top="0.78740157480314965" bottom="0.78740157480314965" header="0.31496062992125984" footer="0.31496062992125984"/>
  <pageSetup paperSize="9" scale="93"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heetViews>
  <sheetFormatPr baseColWidth="10" defaultRowHeight="12.75" x14ac:dyDescent="0.2"/>
  <cols>
    <col min="1" max="1" width="10.7109375" style="1" customWidth="1"/>
    <col min="2" max="2" width="38.7109375" style="1" customWidth="1"/>
    <col min="3" max="4" width="20.7109375" style="1" customWidth="1"/>
    <col min="5" max="6" width="15.7109375" style="1" customWidth="1"/>
    <col min="7" max="16384" width="11.42578125" style="1"/>
  </cols>
  <sheetData>
    <row r="1" spans="1:6" ht="50.1" customHeight="1" x14ac:dyDescent="0.2">
      <c r="A1" s="2" t="s">
        <v>28</v>
      </c>
      <c r="B1" s="2" t="s">
        <v>0</v>
      </c>
      <c r="C1" s="2" t="s">
        <v>55</v>
      </c>
      <c r="D1" s="2" t="s">
        <v>56</v>
      </c>
      <c r="E1" s="2" t="s">
        <v>57</v>
      </c>
      <c r="F1" s="2" t="s">
        <v>58</v>
      </c>
    </row>
    <row r="2" spans="1:6" ht="15" customHeight="1" x14ac:dyDescent="0.25">
      <c r="A2" s="5">
        <v>11</v>
      </c>
      <c r="B2" s="5" t="s">
        <v>1</v>
      </c>
      <c r="C2" s="15">
        <v>7998.7084060000007</v>
      </c>
      <c r="D2" s="15">
        <v>6784.3575269317489</v>
      </c>
      <c r="E2" s="15">
        <f t="shared" ref="E2:E11" si="0">D2-C2</f>
        <v>-1214.3508790682517</v>
      </c>
      <c r="F2" s="25">
        <f t="shared" ref="F2:F11" si="1">D2/C2-1</f>
        <v>-0.15181837084564076</v>
      </c>
    </row>
    <row r="3" spans="1:6" ht="15" customHeight="1" x14ac:dyDescent="0.25">
      <c r="A3" s="8">
        <v>12</v>
      </c>
      <c r="B3" s="8" t="s">
        <v>2</v>
      </c>
      <c r="C3" s="17">
        <v>1308.2107000000001</v>
      </c>
      <c r="D3" s="17">
        <v>1177.0835281189102</v>
      </c>
      <c r="E3" s="17">
        <f t="shared" si="0"/>
        <v>-131.12717188108991</v>
      </c>
      <c r="F3" s="26">
        <f t="shared" si="1"/>
        <v>-0.1002339851532249</v>
      </c>
    </row>
    <row r="4" spans="1:6" ht="15" customHeight="1" x14ac:dyDescent="0.25">
      <c r="A4" s="8">
        <v>13</v>
      </c>
      <c r="B4" s="8" t="s">
        <v>3</v>
      </c>
      <c r="C4" s="17">
        <v>164.30257979999999</v>
      </c>
      <c r="D4" s="17">
        <v>355.35001505982001</v>
      </c>
      <c r="E4" s="17">
        <f t="shared" si="0"/>
        <v>191.04743525982002</v>
      </c>
      <c r="F4" s="26">
        <f t="shared" si="1"/>
        <v>1.1627780616249339</v>
      </c>
    </row>
    <row r="5" spans="1:6" ht="15" customHeight="1" x14ac:dyDescent="0.25">
      <c r="A5" s="8">
        <v>14</v>
      </c>
      <c r="B5" s="8" t="s">
        <v>4</v>
      </c>
      <c r="C5" s="17">
        <v>556.75619570000003</v>
      </c>
      <c r="D5" s="17">
        <v>1044.7471768266701</v>
      </c>
      <c r="E5" s="17">
        <f t="shared" si="0"/>
        <v>487.99098112667002</v>
      </c>
      <c r="F5" s="26">
        <f t="shared" si="1"/>
        <v>0.87648953868061996</v>
      </c>
    </row>
    <row r="6" spans="1:6" ht="15" customHeight="1" x14ac:dyDescent="0.25">
      <c r="A6" s="8">
        <v>15</v>
      </c>
      <c r="B6" s="8" t="s">
        <v>5</v>
      </c>
      <c r="C6" s="17">
        <v>1317.5866060000001</v>
      </c>
      <c r="D6" s="17">
        <v>1714.4620070474502</v>
      </c>
      <c r="E6" s="17">
        <f t="shared" si="0"/>
        <v>396.87540104745017</v>
      </c>
      <c r="F6" s="26">
        <f t="shared" si="1"/>
        <v>0.30121390065758624</v>
      </c>
    </row>
    <row r="7" spans="1:6" ht="15" customHeight="1" x14ac:dyDescent="0.25">
      <c r="A7" s="8">
        <v>16</v>
      </c>
      <c r="B7" s="8" t="s">
        <v>6</v>
      </c>
      <c r="C7" s="17">
        <v>101.9367495</v>
      </c>
      <c r="D7" s="17">
        <v>25.172613788384002</v>
      </c>
      <c r="E7" s="17">
        <f t="shared" si="0"/>
        <v>-76.764135711616007</v>
      </c>
      <c r="F7" s="26">
        <f t="shared" si="1"/>
        <v>-0.75305653837447506</v>
      </c>
    </row>
    <row r="8" spans="1:6" ht="15" customHeight="1" x14ac:dyDescent="0.25">
      <c r="A8" s="8">
        <v>17</v>
      </c>
      <c r="B8" s="8" t="s">
        <v>7</v>
      </c>
      <c r="C8" s="17">
        <v>29.560703730000004</v>
      </c>
      <c r="D8" s="17">
        <v>44.147538863196999</v>
      </c>
      <c r="E8" s="17">
        <f t="shared" si="0"/>
        <v>14.586835133196995</v>
      </c>
      <c r="F8" s="26">
        <f t="shared" si="1"/>
        <v>0.49345358170189257</v>
      </c>
    </row>
    <row r="9" spans="1:6" ht="15" customHeight="1" x14ac:dyDescent="0.25">
      <c r="A9" s="8">
        <v>18</v>
      </c>
      <c r="B9" s="8" t="s">
        <v>26</v>
      </c>
      <c r="C9" s="13" t="s">
        <v>62</v>
      </c>
      <c r="D9" s="13" t="s">
        <v>62</v>
      </c>
      <c r="E9" s="13" t="s">
        <v>62</v>
      </c>
      <c r="F9" s="13" t="s">
        <v>62</v>
      </c>
    </row>
    <row r="10" spans="1:6" ht="15" customHeight="1" x14ac:dyDescent="0.25">
      <c r="A10" s="8">
        <v>19</v>
      </c>
      <c r="B10" s="8" t="s">
        <v>27</v>
      </c>
      <c r="C10" s="13" t="s">
        <v>62</v>
      </c>
      <c r="D10" s="13" t="s">
        <v>62</v>
      </c>
      <c r="E10" s="13" t="s">
        <v>62</v>
      </c>
      <c r="F10" s="13" t="s">
        <v>62</v>
      </c>
    </row>
    <row r="11" spans="1:6" ht="15" customHeight="1" x14ac:dyDescent="0.2">
      <c r="A11" s="61"/>
      <c r="B11" s="61"/>
      <c r="C11" s="11">
        <f t="shared" ref="C11:D11" si="2">SUM(C2:C10)</f>
        <v>11477.061940730002</v>
      </c>
      <c r="D11" s="11">
        <f t="shared" si="2"/>
        <v>11145.32040663618</v>
      </c>
      <c r="E11" s="24">
        <f t="shared" si="0"/>
        <v>-331.74153409382234</v>
      </c>
      <c r="F11" s="27">
        <f t="shared" si="1"/>
        <v>-2.8904743723350612E-2</v>
      </c>
    </row>
    <row r="12" spans="1:6" ht="15" customHeight="1" x14ac:dyDescent="0.2">
      <c r="A12" s="3" t="s">
        <v>33</v>
      </c>
      <c r="B12" s="3"/>
      <c r="C12" s="3"/>
      <c r="D12" s="3"/>
      <c r="E12" s="3"/>
      <c r="F12" s="4"/>
    </row>
  </sheetData>
  <mergeCells count="1">
    <mergeCell ref="A11:B11"/>
  </mergeCells>
  <printOptions horizontalCentered="1" verticalCentered="1"/>
  <pageMargins left="0.7" right="0.7" top="0.78740157499999996" bottom="0.78740157499999996"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0"/>
  <sheetViews>
    <sheetView workbookViewId="0">
      <selection sqref="A1:A2"/>
    </sheetView>
  </sheetViews>
  <sheetFormatPr baseColWidth="10" defaultRowHeight="15" x14ac:dyDescent="0.25"/>
  <cols>
    <col min="1" max="1" width="50.7109375" style="54" customWidth="1"/>
    <col min="2" max="2" width="70.7109375" style="54" customWidth="1"/>
    <col min="3" max="16384" width="11.42578125" style="46"/>
  </cols>
  <sheetData>
    <row r="1" spans="1:2" x14ac:dyDescent="0.25">
      <c r="A1" s="59" t="s">
        <v>87</v>
      </c>
      <c r="B1" s="59" t="s">
        <v>88</v>
      </c>
    </row>
    <row r="2" spans="1:2" x14ac:dyDescent="0.25">
      <c r="A2" s="60"/>
      <c r="B2" s="60"/>
    </row>
    <row r="3" spans="1:2" x14ac:dyDescent="0.25">
      <c r="A3" s="47" t="s">
        <v>28</v>
      </c>
      <c r="B3" s="48" t="s">
        <v>89</v>
      </c>
    </row>
    <row r="4" spans="1:2" x14ac:dyDescent="0.25">
      <c r="A4" s="49" t="s">
        <v>34</v>
      </c>
      <c r="B4" s="50" t="s">
        <v>90</v>
      </c>
    </row>
    <row r="5" spans="1:2" ht="30" x14ac:dyDescent="0.25">
      <c r="A5" s="49" t="s">
        <v>0</v>
      </c>
      <c r="B5" s="50" t="s">
        <v>91</v>
      </c>
    </row>
    <row r="6" spans="1:2" ht="30" x14ac:dyDescent="0.25">
      <c r="A6" s="49" t="s">
        <v>35</v>
      </c>
      <c r="B6" s="50" t="s">
        <v>92</v>
      </c>
    </row>
    <row r="7" spans="1:2" ht="30" x14ac:dyDescent="0.25">
      <c r="A7" s="49" t="s">
        <v>36</v>
      </c>
      <c r="B7" s="50" t="s">
        <v>93</v>
      </c>
    </row>
    <row r="8" spans="1:2" x14ac:dyDescent="0.25">
      <c r="A8" s="49" t="s">
        <v>29</v>
      </c>
      <c r="B8" s="50" t="s">
        <v>94</v>
      </c>
    </row>
    <row r="9" spans="1:2" ht="30" x14ac:dyDescent="0.25">
      <c r="A9" s="49" t="s">
        <v>30</v>
      </c>
      <c r="B9" s="50" t="s">
        <v>95</v>
      </c>
    </row>
    <row r="10" spans="1:2" ht="45" x14ac:dyDescent="0.25">
      <c r="A10" s="49" t="s">
        <v>31</v>
      </c>
      <c r="B10" s="50" t="s">
        <v>96</v>
      </c>
    </row>
    <row r="11" spans="1:2" ht="17.25" x14ac:dyDescent="0.25">
      <c r="A11" s="49" t="s">
        <v>97</v>
      </c>
      <c r="B11" s="50" t="s">
        <v>98</v>
      </c>
    </row>
    <row r="12" spans="1:2" ht="45" x14ac:dyDescent="0.25">
      <c r="A12" s="49" t="s">
        <v>32</v>
      </c>
      <c r="B12" s="50" t="s">
        <v>99</v>
      </c>
    </row>
    <row r="13" spans="1:2" ht="17.25" x14ac:dyDescent="0.25">
      <c r="A13" s="49" t="s">
        <v>100</v>
      </c>
      <c r="B13" s="51" t="s">
        <v>101</v>
      </c>
    </row>
    <row r="14" spans="1:2" ht="17.25" x14ac:dyDescent="0.25">
      <c r="A14" s="49" t="s">
        <v>102</v>
      </c>
      <c r="B14" s="51" t="s">
        <v>103</v>
      </c>
    </row>
    <row r="15" spans="1:2" x14ac:dyDescent="0.25">
      <c r="A15" s="49" t="s">
        <v>37</v>
      </c>
      <c r="B15" s="51" t="s">
        <v>104</v>
      </c>
    </row>
    <row r="16" spans="1:2" x14ac:dyDescent="0.25">
      <c r="A16" s="49" t="s">
        <v>38</v>
      </c>
      <c r="B16" s="51" t="s">
        <v>105</v>
      </c>
    </row>
    <row r="17" spans="1:2" x14ac:dyDescent="0.25">
      <c r="A17" s="49" t="s">
        <v>39</v>
      </c>
      <c r="B17" s="51" t="s">
        <v>106</v>
      </c>
    </row>
    <row r="18" spans="1:2" ht="30" x14ac:dyDescent="0.25">
      <c r="A18" s="49" t="s">
        <v>40</v>
      </c>
      <c r="B18" s="51" t="s">
        <v>107</v>
      </c>
    </row>
    <row r="19" spans="1:2" x14ac:dyDescent="0.25">
      <c r="A19" s="49" t="s">
        <v>41</v>
      </c>
      <c r="B19" s="51" t="s">
        <v>108</v>
      </c>
    </row>
    <row r="20" spans="1:2" x14ac:dyDescent="0.25">
      <c r="A20" s="49" t="s">
        <v>42</v>
      </c>
      <c r="B20" s="51" t="s">
        <v>109</v>
      </c>
    </row>
    <row r="21" spans="1:2" ht="30" x14ac:dyDescent="0.25">
      <c r="A21" s="49" t="s">
        <v>43</v>
      </c>
      <c r="B21" s="51" t="s">
        <v>110</v>
      </c>
    </row>
    <row r="22" spans="1:2" x14ac:dyDescent="0.25">
      <c r="A22" s="49" t="s">
        <v>44</v>
      </c>
      <c r="B22" s="51" t="s">
        <v>111</v>
      </c>
    </row>
    <row r="23" spans="1:2" ht="17.25" x14ac:dyDescent="0.25">
      <c r="A23" s="49" t="s">
        <v>112</v>
      </c>
      <c r="B23" s="51" t="s">
        <v>113</v>
      </c>
    </row>
    <row r="24" spans="1:2" ht="45" x14ac:dyDescent="0.25">
      <c r="A24" s="49" t="s">
        <v>114</v>
      </c>
      <c r="B24" s="51" t="s">
        <v>115</v>
      </c>
    </row>
    <row r="25" spans="1:2" x14ac:dyDescent="0.25">
      <c r="A25" s="49" t="s">
        <v>45</v>
      </c>
      <c r="B25" s="51" t="s">
        <v>116</v>
      </c>
    </row>
    <row r="26" spans="1:2" x14ac:dyDescent="0.25">
      <c r="A26" s="49" t="s">
        <v>46</v>
      </c>
      <c r="B26" s="51" t="s">
        <v>117</v>
      </c>
    </row>
    <row r="27" spans="1:2" x14ac:dyDescent="0.25">
      <c r="A27" s="49" t="s">
        <v>47</v>
      </c>
      <c r="B27" s="51" t="s">
        <v>118</v>
      </c>
    </row>
    <row r="28" spans="1:2" x14ac:dyDescent="0.25">
      <c r="A28" s="49" t="s">
        <v>48</v>
      </c>
      <c r="B28" s="51" t="s">
        <v>119</v>
      </c>
    </row>
    <row r="29" spans="1:2" x14ac:dyDescent="0.25">
      <c r="A29" s="49" t="s">
        <v>49</v>
      </c>
      <c r="B29" s="51" t="s">
        <v>120</v>
      </c>
    </row>
    <row r="30" spans="1:2" x14ac:dyDescent="0.25">
      <c r="A30" s="49" t="s">
        <v>50</v>
      </c>
      <c r="B30" s="51" t="s">
        <v>121</v>
      </c>
    </row>
    <row r="31" spans="1:2" x14ac:dyDescent="0.25">
      <c r="A31" s="49" t="s">
        <v>51</v>
      </c>
      <c r="B31" s="51" t="s">
        <v>122</v>
      </c>
    </row>
    <row r="32" spans="1:2" x14ac:dyDescent="0.25">
      <c r="A32" s="49" t="s">
        <v>52</v>
      </c>
      <c r="B32" s="51" t="s">
        <v>123</v>
      </c>
    </row>
    <row r="33" spans="1:2" x14ac:dyDescent="0.25">
      <c r="A33" s="49" t="s">
        <v>53</v>
      </c>
      <c r="B33" s="51" t="s">
        <v>124</v>
      </c>
    </row>
    <row r="34" spans="1:2" x14ac:dyDescent="0.25">
      <c r="A34" s="49" t="s">
        <v>54</v>
      </c>
      <c r="B34" s="51" t="s">
        <v>125</v>
      </c>
    </row>
    <row r="35" spans="1:2" x14ac:dyDescent="0.25">
      <c r="A35" s="49" t="s">
        <v>55</v>
      </c>
      <c r="B35" s="51" t="s">
        <v>126</v>
      </c>
    </row>
    <row r="36" spans="1:2" x14ac:dyDescent="0.25">
      <c r="A36" s="49" t="s">
        <v>56</v>
      </c>
      <c r="B36" s="51" t="s">
        <v>127</v>
      </c>
    </row>
    <row r="37" spans="1:2" x14ac:dyDescent="0.25">
      <c r="A37" s="49" t="s">
        <v>57</v>
      </c>
      <c r="B37" s="51" t="s">
        <v>128</v>
      </c>
    </row>
    <row r="38" spans="1:2" ht="30" x14ac:dyDescent="0.25">
      <c r="A38" s="49" t="s">
        <v>58</v>
      </c>
      <c r="B38" s="51" t="s">
        <v>129</v>
      </c>
    </row>
    <row r="39" spans="1:2" x14ac:dyDescent="0.25">
      <c r="A39" s="49" t="s">
        <v>130</v>
      </c>
      <c r="B39" s="51" t="s">
        <v>131</v>
      </c>
    </row>
    <row r="40" spans="1:2" x14ac:dyDescent="0.25">
      <c r="A40" s="52" t="s">
        <v>132</v>
      </c>
      <c r="B40" s="53" t="s">
        <v>133</v>
      </c>
    </row>
  </sheetData>
  <mergeCells count="2">
    <mergeCell ref="A1:A2"/>
    <mergeCell ref="B1:B2"/>
  </mergeCells>
  <pageMargins left="0.70866141732283472" right="0.70866141732283472" top="0.78740157480314965" bottom="0.78740157480314965" header="0.31496062992125984" footer="0.31496062992125984"/>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heetViews>
  <sheetFormatPr baseColWidth="10" defaultRowHeight="12.75" x14ac:dyDescent="0.2"/>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50.1" customHeight="1" x14ac:dyDescent="0.2">
      <c r="A1" s="2" t="s">
        <v>28</v>
      </c>
      <c r="B1" s="2" t="s">
        <v>0</v>
      </c>
      <c r="C1" s="2" t="s">
        <v>29</v>
      </c>
      <c r="D1" s="2" t="s">
        <v>30</v>
      </c>
      <c r="E1" s="2" t="s">
        <v>31</v>
      </c>
      <c r="F1" s="2" t="s">
        <v>32</v>
      </c>
      <c r="G1" s="2" t="s">
        <v>59</v>
      </c>
      <c r="H1" s="2" t="s">
        <v>60</v>
      </c>
      <c r="I1" s="2" t="s">
        <v>61</v>
      </c>
    </row>
    <row r="2" spans="1:9" ht="15" customHeight="1" x14ac:dyDescent="0.25">
      <c r="A2" s="5">
        <v>11</v>
      </c>
      <c r="B2" s="5" t="s">
        <v>1</v>
      </c>
      <c r="C2" s="6">
        <v>6784.3575269317489</v>
      </c>
      <c r="D2" s="7">
        <f t="shared" ref="D2:D8" si="0">C2/$C$11</f>
        <v>0.60871803406317393</v>
      </c>
      <c r="E2" s="6">
        <v>270201</v>
      </c>
      <c r="F2" s="6">
        <v>85238</v>
      </c>
      <c r="G2" s="6">
        <f>(C2*10000)/E2</f>
        <v>251.08558173107241</v>
      </c>
      <c r="H2" s="6">
        <f>(C2*10000)/F2</f>
        <v>795.93110196529119</v>
      </c>
      <c r="I2" s="6">
        <f>(C2*10000)/(E2+F2)</f>
        <v>190.87262587762595</v>
      </c>
    </row>
    <row r="3" spans="1:9" ht="15" customHeight="1" x14ac:dyDescent="0.25">
      <c r="A3" s="8">
        <v>12</v>
      </c>
      <c r="B3" s="8" t="s">
        <v>2</v>
      </c>
      <c r="C3" s="9">
        <v>1177.0835281189102</v>
      </c>
      <c r="D3" s="10">
        <f t="shared" si="0"/>
        <v>0.1056123543490098</v>
      </c>
      <c r="E3" s="9">
        <v>3405</v>
      </c>
      <c r="F3" s="9">
        <v>48741</v>
      </c>
      <c r="G3" s="9">
        <f t="shared" ref="G3:G8" si="1">(C3*10000)/E3</f>
        <v>3456.926661142174</v>
      </c>
      <c r="H3" s="9">
        <f t="shared" ref="H3:H8" si="2">(C3*10000)/F3</f>
        <v>241.497615584192</v>
      </c>
      <c r="I3" s="9">
        <f t="shared" ref="I3:I8" si="3">(C3*10000)/(E3+F3)</f>
        <v>225.72844093869332</v>
      </c>
    </row>
    <row r="4" spans="1:9" ht="15" customHeight="1" x14ac:dyDescent="0.25">
      <c r="A4" s="8">
        <v>13</v>
      </c>
      <c r="B4" s="8" t="s">
        <v>3</v>
      </c>
      <c r="C4" s="9">
        <v>355.35001505982001</v>
      </c>
      <c r="D4" s="10">
        <f t="shared" si="0"/>
        <v>3.1883337768220325E-2</v>
      </c>
      <c r="E4" s="9">
        <v>9947</v>
      </c>
      <c r="F4" s="9">
        <v>17166</v>
      </c>
      <c r="G4" s="9">
        <f t="shared" si="1"/>
        <v>357.24340510688648</v>
      </c>
      <c r="H4" s="9">
        <f t="shared" si="2"/>
        <v>207.00804792020273</v>
      </c>
      <c r="I4" s="9">
        <f t="shared" si="3"/>
        <v>131.06259545598792</v>
      </c>
    </row>
    <row r="5" spans="1:9" ht="15" customHeight="1" x14ac:dyDescent="0.25">
      <c r="A5" s="8">
        <v>14</v>
      </c>
      <c r="B5" s="8" t="s">
        <v>4</v>
      </c>
      <c r="C5" s="9">
        <v>1044.7471768266701</v>
      </c>
      <c r="D5" s="10">
        <f t="shared" si="0"/>
        <v>9.3738639959117159E-2</v>
      </c>
      <c r="E5" s="9">
        <v>52934</v>
      </c>
      <c r="F5" s="9">
        <v>37635</v>
      </c>
      <c r="G5" s="9">
        <f t="shared" si="1"/>
        <v>197.36788771426117</v>
      </c>
      <c r="H5" s="9">
        <f t="shared" si="2"/>
        <v>277.59988755856784</v>
      </c>
      <c r="I5" s="9">
        <f t="shared" si="3"/>
        <v>115.35372774643311</v>
      </c>
    </row>
    <row r="6" spans="1:9" ht="15" customHeight="1" x14ac:dyDescent="0.25">
      <c r="A6" s="8">
        <v>15</v>
      </c>
      <c r="B6" s="8" t="s">
        <v>5</v>
      </c>
      <c r="C6" s="9">
        <v>1714.4620070474502</v>
      </c>
      <c r="D6" s="10">
        <f t="shared" si="0"/>
        <v>0.15382796945223937</v>
      </c>
      <c r="E6" s="9">
        <v>4474</v>
      </c>
      <c r="F6" s="9">
        <v>30334</v>
      </c>
      <c r="G6" s="9">
        <f t="shared" si="1"/>
        <v>3832.0563411878634</v>
      </c>
      <c r="H6" s="9">
        <f t="shared" si="2"/>
        <v>565.19483320612187</v>
      </c>
      <c r="I6" s="9">
        <f t="shared" si="3"/>
        <v>492.54826679138421</v>
      </c>
    </row>
    <row r="7" spans="1:9" ht="15" customHeight="1" x14ac:dyDescent="0.25">
      <c r="A7" s="8">
        <v>16</v>
      </c>
      <c r="B7" s="8" t="s">
        <v>6</v>
      </c>
      <c r="C7" s="9">
        <v>25.172613788384002</v>
      </c>
      <c r="D7" s="10">
        <f t="shared" si="0"/>
        <v>2.2585814377660825E-3</v>
      </c>
      <c r="E7" s="9">
        <v>180</v>
      </c>
      <c r="F7" s="9">
        <v>32</v>
      </c>
      <c r="G7" s="9">
        <f t="shared" si="1"/>
        <v>1398.4785437991111</v>
      </c>
      <c r="H7" s="9">
        <f t="shared" si="2"/>
        <v>7866.4418088700004</v>
      </c>
      <c r="I7" s="9">
        <f t="shared" si="3"/>
        <v>1187.387442848302</v>
      </c>
    </row>
    <row r="8" spans="1:9" ht="15" customHeight="1" x14ac:dyDescent="0.25">
      <c r="A8" s="8">
        <v>17</v>
      </c>
      <c r="B8" s="8" t="s">
        <v>7</v>
      </c>
      <c r="C8" s="9">
        <v>44.147538863196999</v>
      </c>
      <c r="D8" s="10">
        <f t="shared" si="0"/>
        <v>3.9610829704734684E-3</v>
      </c>
      <c r="E8" s="9">
        <v>23</v>
      </c>
      <c r="F8" s="9">
        <v>114</v>
      </c>
      <c r="G8" s="9">
        <f t="shared" si="1"/>
        <v>19194.582114433477</v>
      </c>
      <c r="H8" s="9">
        <f t="shared" si="2"/>
        <v>3872.5911283506139</v>
      </c>
      <c r="I8" s="9">
        <f t="shared" si="3"/>
        <v>3222.4480922041603</v>
      </c>
    </row>
    <row r="9" spans="1:9" ht="15" customHeight="1" x14ac:dyDescent="0.25">
      <c r="A9" s="8">
        <v>18</v>
      </c>
      <c r="B9" s="8" t="s">
        <v>26</v>
      </c>
      <c r="C9" s="13" t="s">
        <v>62</v>
      </c>
      <c r="D9" s="13" t="s">
        <v>62</v>
      </c>
      <c r="E9" s="13" t="s">
        <v>62</v>
      </c>
      <c r="F9" s="13" t="s">
        <v>62</v>
      </c>
      <c r="G9" s="13" t="s">
        <v>62</v>
      </c>
      <c r="H9" s="13" t="s">
        <v>62</v>
      </c>
      <c r="I9" s="13" t="s">
        <v>62</v>
      </c>
    </row>
    <row r="10" spans="1:9" ht="15" customHeight="1" x14ac:dyDescent="0.25">
      <c r="A10" s="8">
        <v>19</v>
      </c>
      <c r="B10" s="8" t="s">
        <v>27</v>
      </c>
      <c r="C10" s="13" t="s">
        <v>62</v>
      </c>
      <c r="D10" s="13" t="s">
        <v>62</v>
      </c>
      <c r="E10" s="13" t="s">
        <v>62</v>
      </c>
      <c r="F10" s="13" t="s">
        <v>62</v>
      </c>
      <c r="G10" s="13" t="s">
        <v>62</v>
      </c>
      <c r="H10" s="13" t="s">
        <v>62</v>
      </c>
      <c r="I10" s="13" t="s">
        <v>62</v>
      </c>
    </row>
    <row r="11" spans="1:9" ht="15" customHeight="1" x14ac:dyDescent="0.2">
      <c r="A11" s="61"/>
      <c r="B11" s="61"/>
      <c r="C11" s="11">
        <f>SUM(C2:C10)</f>
        <v>11145.32040663618</v>
      </c>
      <c r="D11" s="12"/>
      <c r="E11" s="11">
        <f>SUM(E2:E10)</f>
        <v>341164</v>
      </c>
      <c r="F11" s="11">
        <f>SUM(F2:F10)</f>
        <v>219260</v>
      </c>
      <c r="G11" s="11">
        <f>(C11*10000)/E11</f>
        <v>326.68512523701736</v>
      </c>
      <c r="H11" s="11">
        <f>(C11*10000)/F11</f>
        <v>508.31526072408008</v>
      </c>
      <c r="I11" s="11">
        <f>(C11*10000)/(E11+F11)</f>
        <v>198.87300341591688</v>
      </c>
    </row>
    <row r="12" spans="1:9" ht="15" customHeight="1" x14ac:dyDescent="0.2">
      <c r="A12" s="3" t="s">
        <v>33</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heetViews>
  <sheetFormatPr baseColWidth="10" defaultRowHeight="12.75" x14ac:dyDescent="0.2"/>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50.1" customHeight="1" x14ac:dyDescent="0.2">
      <c r="A1" s="2" t="s">
        <v>34</v>
      </c>
      <c r="B1" s="2" t="s">
        <v>35</v>
      </c>
      <c r="C1" s="2" t="s">
        <v>29</v>
      </c>
      <c r="D1" s="2" t="s">
        <v>30</v>
      </c>
      <c r="E1" s="2" t="s">
        <v>31</v>
      </c>
      <c r="F1" s="2" t="s">
        <v>32</v>
      </c>
      <c r="G1" s="2" t="s">
        <v>59</v>
      </c>
      <c r="H1" s="2" t="s">
        <v>60</v>
      </c>
      <c r="I1" s="2" t="s">
        <v>61</v>
      </c>
    </row>
    <row r="2" spans="1:9" ht="15" customHeight="1" x14ac:dyDescent="0.25">
      <c r="A2" s="5">
        <v>11</v>
      </c>
      <c r="B2" s="5" t="s">
        <v>17</v>
      </c>
      <c r="C2" s="14" t="s">
        <v>62</v>
      </c>
      <c r="D2" s="14" t="s">
        <v>62</v>
      </c>
      <c r="E2" s="14" t="s">
        <v>62</v>
      </c>
      <c r="F2" s="14" t="s">
        <v>62</v>
      </c>
      <c r="G2" s="14" t="s">
        <v>62</v>
      </c>
      <c r="H2" s="14" t="s">
        <v>62</v>
      </c>
      <c r="I2" s="14" t="s">
        <v>62</v>
      </c>
    </row>
    <row r="3" spans="1:9" ht="15" customHeight="1" x14ac:dyDescent="0.25">
      <c r="A3" s="8">
        <v>12</v>
      </c>
      <c r="B3" s="8" t="s">
        <v>18</v>
      </c>
      <c r="C3" s="9">
        <v>6377.2258969550603</v>
      </c>
      <c r="D3" s="10">
        <f>C3/$C$11</f>
        <v>0.57218865535332097</v>
      </c>
      <c r="E3" s="9">
        <v>241697</v>
      </c>
      <c r="F3" s="9">
        <v>178591</v>
      </c>
      <c r="G3" s="9">
        <f t="shared" ref="G3:G10" si="0">(C3*10000)/E3</f>
        <v>263.85209154251231</v>
      </c>
      <c r="H3" s="9">
        <f t="shared" ref="H3:H10" si="1">(C3*10000)/F3</f>
        <v>357.08551365718654</v>
      </c>
      <c r="I3" s="9">
        <f t="shared" ref="I3:I10" si="2">(C3*10000)/(E3+F3)</f>
        <v>151.73466520469441</v>
      </c>
    </row>
    <row r="4" spans="1:9" ht="15" customHeight="1" x14ac:dyDescent="0.25">
      <c r="A4" s="8">
        <v>13</v>
      </c>
      <c r="B4" s="8" t="s">
        <v>19</v>
      </c>
      <c r="C4" s="13" t="s">
        <v>62</v>
      </c>
      <c r="D4" s="13" t="s">
        <v>62</v>
      </c>
      <c r="E4" s="13" t="s">
        <v>62</v>
      </c>
      <c r="F4" s="13" t="s">
        <v>62</v>
      </c>
      <c r="G4" s="13" t="s">
        <v>62</v>
      </c>
      <c r="H4" s="13" t="s">
        <v>62</v>
      </c>
      <c r="I4" s="13" t="s">
        <v>62</v>
      </c>
    </row>
    <row r="5" spans="1:9" ht="15" customHeight="1" x14ac:dyDescent="0.25">
      <c r="A5" s="8">
        <v>21</v>
      </c>
      <c r="B5" s="8" t="s">
        <v>20</v>
      </c>
      <c r="C5" s="9">
        <v>881.60366619996705</v>
      </c>
      <c r="D5" s="10">
        <f>C5/$C$11</f>
        <v>7.9100791546113228E-2</v>
      </c>
      <c r="E5" s="9">
        <v>24815</v>
      </c>
      <c r="F5" s="9">
        <v>11021</v>
      </c>
      <c r="G5" s="9">
        <f t="shared" si="0"/>
        <v>355.27046794276328</v>
      </c>
      <c r="H5" s="9">
        <f t="shared" si="1"/>
        <v>799.93073786404784</v>
      </c>
      <c r="I5" s="9">
        <f t="shared" si="2"/>
        <v>246.01062233507287</v>
      </c>
    </row>
    <row r="6" spans="1:9" ht="15" customHeight="1" x14ac:dyDescent="0.25">
      <c r="A6" s="8">
        <v>22</v>
      </c>
      <c r="B6" s="8" t="s">
        <v>21</v>
      </c>
      <c r="C6" s="9">
        <v>1185.0326256108201</v>
      </c>
      <c r="D6" s="10">
        <f>C6/$C$11</f>
        <v>0.10632557722658462</v>
      </c>
      <c r="E6" s="9">
        <v>27517</v>
      </c>
      <c r="F6" s="9">
        <v>13793</v>
      </c>
      <c r="G6" s="9">
        <f t="shared" si="0"/>
        <v>430.65473184243194</v>
      </c>
      <c r="H6" s="9">
        <f t="shared" si="1"/>
        <v>859.1550972310738</v>
      </c>
      <c r="I6" s="9">
        <f t="shared" si="2"/>
        <v>286.86338068526265</v>
      </c>
    </row>
    <row r="7" spans="1:9" ht="15" customHeight="1" x14ac:dyDescent="0.25">
      <c r="A7" s="8">
        <v>23</v>
      </c>
      <c r="B7" s="8" t="s">
        <v>22</v>
      </c>
      <c r="C7" s="9">
        <v>1081.2495928059</v>
      </c>
      <c r="D7" s="10">
        <f>C7/$C$11</f>
        <v>9.7013773795332367E-2</v>
      </c>
      <c r="E7" s="9">
        <v>20718</v>
      </c>
      <c r="F7" s="9">
        <v>5116</v>
      </c>
      <c r="G7" s="9">
        <f t="shared" si="0"/>
        <v>521.88898195091224</v>
      </c>
      <c r="H7" s="9">
        <f t="shared" si="1"/>
        <v>2113.4667568528148</v>
      </c>
      <c r="I7" s="9">
        <f t="shared" si="2"/>
        <v>418.53742850735466</v>
      </c>
    </row>
    <row r="8" spans="1:9" ht="15" customHeight="1" x14ac:dyDescent="0.25">
      <c r="A8" s="8">
        <v>31</v>
      </c>
      <c r="B8" s="8" t="s">
        <v>23</v>
      </c>
      <c r="C8" s="9">
        <v>330.03162770934904</v>
      </c>
      <c r="D8" s="10">
        <f>C8/$C$11</f>
        <v>2.9611676979052291E-2</v>
      </c>
      <c r="E8" s="9">
        <v>7808</v>
      </c>
      <c r="F8" s="9">
        <v>4186</v>
      </c>
      <c r="G8" s="9">
        <f t="shared" si="0"/>
        <v>422.68394942283436</v>
      </c>
      <c r="H8" s="9">
        <f t="shared" si="1"/>
        <v>788.41764861287402</v>
      </c>
      <c r="I8" s="9">
        <f t="shared" si="2"/>
        <v>275.16393839365435</v>
      </c>
    </row>
    <row r="9" spans="1:9" ht="15" customHeight="1" x14ac:dyDescent="0.25">
      <c r="A9" s="8">
        <v>32</v>
      </c>
      <c r="B9" s="8" t="s">
        <v>24</v>
      </c>
      <c r="C9" s="13" t="s">
        <v>62</v>
      </c>
      <c r="D9" s="13" t="s">
        <v>62</v>
      </c>
      <c r="E9" s="13" t="s">
        <v>62</v>
      </c>
      <c r="F9" s="13" t="s">
        <v>62</v>
      </c>
      <c r="G9" s="13" t="s">
        <v>62</v>
      </c>
      <c r="H9" s="13" t="s">
        <v>62</v>
      </c>
      <c r="I9" s="13" t="s">
        <v>62</v>
      </c>
    </row>
    <row r="10" spans="1:9" ht="15" customHeight="1" x14ac:dyDescent="0.25">
      <c r="A10" s="8">
        <v>33</v>
      </c>
      <c r="B10" s="8" t="s">
        <v>25</v>
      </c>
      <c r="C10" s="9">
        <v>1290.1769973550399</v>
      </c>
      <c r="D10" s="10">
        <f>C10/$C$11</f>
        <v>0.1157595250995964</v>
      </c>
      <c r="E10" s="9">
        <v>18609</v>
      </c>
      <c r="F10" s="9">
        <v>6553</v>
      </c>
      <c r="G10" s="9">
        <f t="shared" si="0"/>
        <v>693.30807531572896</v>
      </c>
      <c r="H10" s="9">
        <f t="shared" si="1"/>
        <v>1968.8341177400275</v>
      </c>
      <c r="I10" s="9">
        <f t="shared" si="2"/>
        <v>512.74819066649707</v>
      </c>
    </row>
    <row r="11" spans="1:9" ht="15" customHeight="1" x14ac:dyDescent="0.2">
      <c r="A11" s="61"/>
      <c r="B11" s="61"/>
      <c r="C11" s="11">
        <f>SUM(C2:C10)</f>
        <v>11145.320406636138</v>
      </c>
      <c r="D11" s="12"/>
      <c r="E11" s="11">
        <f>SUM(E2:E10)</f>
        <v>341164</v>
      </c>
      <c r="F11" s="11">
        <f>SUM(F2:F10)</f>
        <v>219260</v>
      </c>
      <c r="G11" s="11">
        <f>(C11*10000)/E11</f>
        <v>326.68512523701617</v>
      </c>
      <c r="H11" s="11">
        <f>(C11*10000)/F11</f>
        <v>508.3152607240782</v>
      </c>
      <c r="I11" s="11">
        <f>(C11*10000)/(E11+F11)</f>
        <v>198.87300341591614</v>
      </c>
    </row>
    <row r="12" spans="1:9" ht="15" customHeight="1" x14ac:dyDescent="0.2">
      <c r="A12" s="3" t="s">
        <v>33</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heetViews>
  <sheetFormatPr baseColWidth="10" defaultRowHeight="12.75" x14ac:dyDescent="0.2"/>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50.1" customHeight="1" x14ac:dyDescent="0.2">
      <c r="A1" s="2" t="s">
        <v>34</v>
      </c>
      <c r="B1" s="2" t="s">
        <v>36</v>
      </c>
      <c r="C1" s="2" t="s">
        <v>29</v>
      </c>
      <c r="D1" s="2" t="s">
        <v>30</v>
      </c>
      <c r="E1" s="2" t="s">
        <v>31</v>
      </c>
      <c r="F1" s="2" t="s">
        <v>32</v>
      </c>
      <c r="G1" s="2" t="s">
        <v>59</v>
      </c>
      <c r="H1" s="2" t="s">
        <v>60</v>
      </c>
      <c r="I1" s="2" t="s">
        <v>61</v>
      </c>
    </row>
    <row r="2" spans="1:9" ht="15" customHeight="1" x14ac:dyDescent="0.25">
      <c r="A2" s="5">
        <v>1</v>
      </c>
      <c r="B2" s="5" t="s">
        <v>8</v>
      </c>
      <c r="C2" s="6">
        <v>1192.0478413466099</v>
      </c>
      <c r="D2" s="7">
        <f>C2/$C$11</f>
        <v>0.10695500872606932</v>
      </c>
      <c r="E2" s="6">
        <v>62980</v>
      </c>
      <c r="F2" s="6">
        <v>55357</v>
      </c>
      <c r="G2" s="6">
        <f>(C2*10000)/E2</f>
        <v>189.27403006456174</v>
      </c>
      <c r="H2" s="6">
        <f>(C2*10000)/F2</f>
        <v>215.33823027740118</v>
      </c>
      <c r="I2" s="6">
        <f>(C2*10000)/(E2+F2)</f>
        <v>100.73331598288023</v>
      </c>
    </row>
    <row r="3" spans="1:9" ht="15" customHeight="1" x14ac:dyDescent="0.25">
      <c r="A3" s="8">
        <v>2</v>
      </c>
      <c r="B3" s="8" t="s">
        <v>9</v>
      </c>
      <c r="C3" s="13" t="s">
        <v>62</v>
      </c>
      <c r="D3" s="13" t="s">
        <v>62</v>
      </c>
      <c r="E3" s="13" t="s">
        <v>62</v>
      </c>
      <c r="F3" s="13" t="s">
        <v>62</v>
      </c>
      <c r="G3" s="13" t="s">
        <v>62</v>
      </c>
      <c r="H3" s="13" t="s">
        <v>62</v>
      </c>
      <c r="I3" s="13" t="s">
        <v>62</v>
      </c>
    </row>
    <row r="4" spans="1:9" ht="15" customHeight="1" x14ac:dyDescent="0.25">
      <c r="A4" s="8">
        <v>3</v>
      </c>
      <c r="B4" s="8" t="s">
        <v>10</v>
      </c>
      <c r="C4" s="9">
        <v>2495.1441821318203</v>
      </c>
      <c r="D4" s="10">
        <f t="shared" ref="D4:D10" si="0">C4/$C$11</f>
        <v>0.2238737058331815</v>
      </c>
      <c r="E4" s="9">
        <v>77035</v>
      </c>
      <c r="F4" s="9">
        <v>46943</v>
      </c>
      <c r="G4" s="9">
        <f t="shared" ref="G4:G10" si="1">(C4*10000)/E4</f>
        <v>323.89747285413387</v>
      </c>
      <c r="H4" s="9">
        <f t="shared" ref="H4:H10" si="2">(C4*10000)/F4</f>
        <v>531.52635795151991</v>
      </c>
      <c r="I4" s="9">
        <f t="shared" ref="I4:I10" si="3">(C4*10000)/(E4+F4)</f>
        <v>201.25701189983869</v>
      </c>
    </row>
    <row r="5" spans="1:9" ht="15" customHeight="1" x14ac:dyDescent="0.25">
      <c r="A5" s="8">
        <v>4</v>
      </c>
      <c r="B5" s="8" t="s">
        <v>11</v>
      </c>
      <c r="C5" s="9">
        <v>1421.5796953505601</v>
      </c>
      <c r="D5" s="10">
        <f t="shared" si="0"/>
        <v>0.12754946860963462</v>
      </c>
      <c r="E5" s="9">
        <v>56320</v>
      </c>
      <c r="F5" s="9">
        <v>54498</v>
      </c>
      <c r="G5" s="9">
        <f t="shared" si="1"/>
        <v>252.41116749832389</v>
      </c>
      <c r="H5" s="9">
        <f t="shared" si="2"/>
        <v>260.84988354628797</v>
      </c>
      <c r="I5" s="9">
        <f t="shared" si="3"/>
        <v>128.28057674299845</v>
      </c>
    </row>
    <row r="6" spans="1:9" ht="15" customHeight="1" x14ac:dyDescent="0.25">
      <c r="A6" s="8">
        <v>5</v>
      </c>
      <c r="B6" s="8" t="s">
        <v>12</v>
      </c>
      <c r="C6" s="9">
        <v>3892.67099381451</v>
      </c>
      <c r="D6" s="10">
        <f t="shared" si="0"/>
        <v>0.3492650593962941</v>
      </c>
      <c r="E6" s="9">
        <v>107810</v>
      </c>
      <c r="F6" s="9">
        <v>47534</v>
      </c>
      <c r="G6" s="9">
        <f t="shared" si="1"/>
        <v>361.06771114131436</v>
      </c>
      <c r="H6" s="9">
        <f t="shared" si="2"/>
        <v>818.92350608291122</v>
      </c>
      <c r="I6" s="9">
        <f t="shared" si="3"/>
        <v>250.58392946071365</v>
      </c>
    </row>
    <row r="7" spans="1:9" ht="15" customHeight="1" x14ac:dyDescent="0.25">
      <c r="A7" s="8">
        <v>6</v>
      </c>
      <c r="B7" s="8" t="s">
        <v>13</v>
      </c>
      <c r="C7" s="9">
        <v>212.37636798462299</v>
      </c>
      <c r="D7" s="10">
        <f t="shared" si="0"/>
        <v>1.9055205255307819E-2</v>
      </c>
      <c r="E7" s="9">
        <v>6091</v>
      </c>
      <c r="F7" s="9">
        <v>2997</v>
      </c>
      <c r="G7" s="9">
        <f t="shared" si="1"/>
        <v>348.67241501333604</v>
      </c>
      <c r="H7" s="9">
        <f t="shared" si="2"/>
        <v>708.62985647188191</v>
      </c>
      <c r="I7" s="9">
        <f t="shared" si="3"/>
        <v>233.68878519434747</v>
      </c>
    </row>
    <row r="8" spans="1:9" ht="15" customHeight="1" x14ac:dyDescent="0.25">
      <c r="A8" s="8">
        <v>7</v>
      </c>
      <c r="B8" s="8" t="s">
        <v>14</v>
      </c>
      <c r="C8" s="9">
        <v>1165.09955412769</v>
      </c>
      <c r="D8" s="10">
        <f t="shared" si="0"/>
        <v>0.10453710720007332</v>
      </c>
      <c r="E8" s="9">
        <v>22158</v>
      </c>
      <c r="F8" s="9">
        <v>8455</v>
      </c>
      <c r="G8" s="9">
        <f t="shared" si="1"/>
        <v>525.81440298207872</v>
      </c>
      <c r="H8" s="9">
        <f t="shared" si="2"/>
        <v>1378.0006553846126</v>
      </c>
      <c r="I8" s="9">
        <f t="shared" si="3"/>
        <v>380.58979979998367</v>
      </c>
    </row>
    <row r="9" spans="1:9" ht="15" customHeight="1" x14ac:dyDescent="0.25">
      <c r="A9" s="8">
        <v>8</v>
      </c>
      <c r="B9" s="8" t="s">
        <v>15</v>
      </c>
      <c r="C9" s="9">
        <v>642.96186591128208</v>
      </c>
      <c r="D9" s="10">
        <f t="shared" si="0"/>
        <v>5.7688953072039854E-2</v>
      </c>
      <c r="E9" s="9">
        <v>6959</v>
      </c>
      <c r="F9" s="9">
        <v>2272</v>
      </c>
      <c r="G9" s="9">
        <f t="shared" si="1"/>
        <v>923.92853270769081</v>
      </c>
      <c r="H9" s="9">
        <f t="shared" si="2"/>
        <v>2829.9377901024736</v>
      </c>
      <c r="I9" s="9">
        <f t="shared" si="3"/>
        <v>696.52460828868163</v>
      </c>
    </row>
    <row r="10" spans="1:9" ht="15" customHeight="1" x14ac:dyDescent="0.25">
      <c r="A10" s="8">
        <v>9</v>
      </c>
      <c r="B10" s="8" t="s">
        <v>16</v>
      </c>
      <c r="C10" s="9">
        <v>123.43990596907399</v>
      </c>
      <c r="D10" s="10">
        <f t="shared" si="0"/>
        <v>1.1075491907399555E-2</v>
      </c>
      <c r="E10" s="9">
        <v>1811</v>
      </c>
      <c r="F10" s="9">
        <v>1204</v>
      </c>
      <c r="G10" s="9">
        <f t="shared" si="1"/>
        <v>681.61184963596907</v>
      </c>
      <c r="H10" s="9">
        <f t="shared" si="2"/>
        <v>1025.2483884474584</v>
      </c>
      <c r="I10" s="9">
        <f t="shared" si="3"/>
        <v>409.41925694551907</v>
      </c>
    </row>
    <row r="11" spans="1:9" ht="15" customHeight="1" x14ac:dyDescent="0.2">
      <c r="A11" s="61"/>
      <c r="B11" s="61"/>
      <c r="C11" s="11">
        <f>SUM(C2:C10)</f>
        <v>11145.320406636169</v>
      </c>
      <c r="D11" s="12"/>
      <c r="E11" s="11">
        <f>SUM(E2:E10)</f>
        <v>341164</v>
      </c>
      <c r="F11" s="11">
        <f>SUM(F2:F10)</f>
        <v>219260</v>
      </c>
      <c r="G11" s="11">
        <f>(C11*10000)/E11</f>
        <v>326.68512523701702</v>
      </c>
      <c r="H11" s="11">
        <f>(C11*10000)/F11</f>
        <v>508.31526072407956</v>
      </c>
      <c r="I11" s="11">
        <f>(C11*10000)/(E11+F11)</f>
        <v>198.87300341591666</v>
      </c>
    </row>
    <row r="12" spans="1:9" ht="15" customHeight="1" x14ac:dyDescent="0.2">
      <c r="A12" s="3" t="s">
        <v>33</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7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workbookViewId="0"/>
  </sheetViews>
  <sheetFormatPr baseColWidth="10" defaultRowHeight="12.75" x14ac:dyDescent="0.2"/>
  <cols>
    <col min="1" max="1" width="10.7109375" style="1" customWidth="1"/>
    <col min="2" max="2" width="38.7109375" style="1" customWidth="1"/>
    <col min="3" max="4" width="22.7109375" style="1" customWidth="1"/>
    <col min="5" max="10" width="17.7109375" style="1" customWidth="1"/>
    <col min="11" max="16384" width="11.42578125" style="1"/>
  </cols>
  <sheetData>
    <row r="1" spans="1:10" ht="50.1" customHeight="1" x14ac:dyDescent="0.2">
      <c r="A1" s="2" t="s">
        <v>28</v>
      </c>
      <c r="B1" s="2" t="s">
        <v>0</v>
      </c>
      <c r="C1" s="2" t="s">
        <v>37</v>
      </c>
      <c r="D1" s="2" t="s">
        <v>38</v>
      </c>
      <c r="E1" s="2" t="s">
        <v>39</v>
      </c>
      <c r="F1" s="2" t="s">
        <v>40</v>
      </c>
      <c r="G1" s="2" t="s">
        <v>41</v>
      </c>
      <c r="H1" s="2" t="s">
        <v>42</v>
      </c>
      <c r="I1" s="2" t="s">
        <v>43</v>
      </c>
      <c r="J1" s="2" t="s">
        <v>44</v>
      </c>
    </row>
    <row r="2" spans="1:10" ht="15" customHeight="1" x14ac:dyDescent="0.25">
      <c r="A2" s="5">
        <v>11</v>
      </c>
      <c r="B2" s="5" t="s">
        <v>1</v>
      </c>
      <c r="C2" s="15">
        <v>542.26869392898902</v>
      </c>
      <c r="D2" s="15">
        <v>1129.1903663989401</v>
      </c>
      <c r="E2" s="15">
        <v>5655.1671605328083</v>
      </c>
      <c r="F2" s="15">
        <v>586.92167246995109</v>
      </c>
      <c r="G2" s="15">
        <v>542.26869392898902</v>
      </c>
      <c r="H2" s="16">
        <f>E2/SUM($E2:$G2)</f>
        <v>0.83355972000054357</v>
      </c>
      <c r="I2" s="16">
        <f t="shared" ref="I2:J2" si="0">F2/SUM($E2:$G2)</f>
        <v>8.6511017460394468E-2</v>
      </c>
      <c r="J2" s="16">
        <f t="shared" si="0"/>
        <v>7.992926253906199E-2</v>
      </c>
    </row>
    <row r="3" spans="1:10" ht="15" customHeight="1" x14ac:dyDescent="0.25">
      <c r="A3" s="8">
        <v>12</v>
      </c>
      <c r="B3" s="8" t="s">
        <v>2</v>
      </c>
      <c r="C3" s="17">
        <v>330.06392989016103</v>
      </c>
      <c r="D3" s="17">
        <v>425.33376559319402</v>
      </c>
      <c r="E3" s="17">
        <v>751.74976252571616</v>
      </c>
      <c r="F3" s="17">
        <v>95.269835703032982</v>
      </c>
      <c r="G3" s="17">
        <v>330.06392989016103</v>
      </c>
      <c r="H3" s="18">
        <f t="shared" ref="H3:H11" si="1">E3/SUM($E3:$G3)</f>
        <v>0.63865455982302521</v>
      </c>
      <c r="I3" s="18">
        <f t="shared" ref="I3:I11" si="2">F3/SUM($E3:$G3)</f>
        <v>8.0937192159406993E-2</v>
      </c>
      <c r="J3" s="18">
        <f t="shared" ref="J3:J11" si="3">G3/SUM($E3:$G3)</f>
        <v>0.28040824801756775</v>
      </c>
    </row>
    <row r="4" spans="1:10" ht="15" customHeight="1" x14ac:dyDescent="0.25">
      <c r="A4" s="8">
        <v>13</v>
      </c>
      <c r="B4" s="8" t="s">
        <v>3</v>
      </c>
      <c r="C4" s="17">
        <v>54.475863208073399</v>
      </c>
      <c r="D4" s="17">
        <v>88.473194798671003</v>
      </c>
      <c r="E4" s="17">
        <v>266.87682026114902</v>
      </c>
      <c r="F4" s="17">
        <v>33.997331590597604</v>
      </c>
      <c r="G4" s="17">
        <v>54.475863208073399</v>
      </c>
      <c r="H4" s="18">
        <f t="shared" si="1"/>
        <v>0.75102521162472069</v>
      </c>
      <c r="I4" s="18">
        <f t="shared" si="2"/>
        <v>9.5672801884852762E-2</v>
      </c>
      <c r="J4" s="18">
        <f t="shared" si="3"/>
        <v>0.15330198649042656</v>
      </c>
    </row>
    <row r="5" spans="1:10" ht="15" customHeight="1" x14ac:dyDescent="0.25">
      <c r="A5" s="8">
        <v>14</v>
      </c>
      <c r="B5" s="8" t="s">
        <v>4</v>
      </c>
      <c r="C5" s="17">
        <v>29.918939725173701</v>
      </c>
      <c r="D5" s="17">
        <v>58.408460884051003</v>
      </c>
      <c r="E5" s="17">
        <v>986.33871594261905</v>
      </c>
      <c r="F5" s="17">
        <v>28.489521158877302</v>
      </c>
      <c r="G5" s="17">
        <v>29.918939725173701</v>
      </c>
      <c r="H5" s="18">
        <f t="shared" si="1"/>
        <v>0.94409321012815584</v>
      </c>
      <c r="I5" s="18">
        <f t="shared" si="2"/>
        <v>2.7269297099621538E-2</v>
      </c>
      <c r="J5" s="18">
        <f t="shared" si="3"/>
        <v>2.8637492772222571E-2</v>
      </c>
    </row>
    <row r="6" spans="1:10" ht="15" customHeight="1" x14ac:dyDescent="0.25">
      <c r="A6" s="8">
        <v>15</v>
      </c>
      <c r="B6" s="8" t="s">
        <v>5</v>
      </c>
      <c r="C6" s="13" t="s">
        <v>62</v>
      </c>
      <c r="D6" s="13" t="s">
        <v>62</v>
      </c>
      <c r="E6" s="17">
        <v>1714.4620070474502</v>
      </c>
      <c r="F6" s="13" t="s">
        <v>62</v>
      </c>
      <c r="G6" s="13" t="s">
        <v>62</v>
      </c>
      <c r="H6" s="13" t="s">
        <v>62</v>
      </c>
      <c r="I6" s="13" t="s">
        <v>62</v>
      </c>
      <c r="J6" s="13" t="s">
        <v>62</v>
      </c>
    </row>
    <row r="7" spans="1:10" ht="15" customHeight="1" x14ac:dyDescent="0.25">
      <c r="A7" s="8">
        <v>16</v>
      </c>
      <c r="B7" s="8" t="s">
        <v>6</v>
      </c>
      <c r="C7" s="13" t="s">
        <v>62</v>
      </c>
      <c r="D7" s="13" t="s">
        <v>62</v>
      </c>
      <c r="E7" s="17">
        <v>25.172613788384002</v>
      </c>
      <c r="F7" s="13" t="s">
        <v>62</v>
      </c>
      <c r="G7" s="13" t="s">
        <v>62</v>
      </c>
      <c r="H7" s="13" t="s">
        <v>62</v>
      </c>
      <c r="I7" s="13" t="s">
        <v>62</v>
      </c>
      <c r="J7" s="13" t="s">
        <v>62</v>
      </c>
    </row>
    <row r="8" spans="1:10" ht="15" customHeight="1" x14ac:dyDescent="0.25">
      <c r="A8" s="8">
        <v>17</v>
      </c>
      <c r="B8" s="8" t="s">
        <v>7</v>
      </c>
      <c r="C8" s="13" t="s">
        <v>62</v>
      </c>
      <c r="D8" s="13" t="s">
        <v>62</v>
      </c>
      <c r="E8" s="17">
        <v>44.147538863196999</v>
      </c>
      <c r="F8" s="13" t="s">
        <v>62</v>
      </c>
      <c r="G8" s="13" t="s">
        <v>62</v>
      </c>
      <c r="H8" s="13" t="s">
        <v>62</v>
      </c>
      <c r="I8" s="13" t="s">
        <v>62</v>
      </c>
      <c r="J8" s="13" t="s">
        <v>62</v>
      </c>
    </row>
    <row r="9" spans="1:10" ht="15" customHeight="1" x14ac:dyDescent="0.25">
      <c r="A9" s="8">
        <v>18</v>
      </c>
      <c r="B9" s="8" t="s">
        <v>26</v>
      </c>
      <c r="C9" s="13" t="s">
        <v>62</v>
      </c>
      <c r="D9" s="13" t="s">
        <v>62</v>
      </c>
      <c r="E9" s="13" t="s">
        <v>62</v>
      </c>
      <c r="F9" s="13" t="s">
        <v>62</v>
      </c>
      <c r="G9" s="13" t="s">
        <v>62</v>
      </c>
      <c r="H9" s="13" t="s">
        <v>62</v>
      </c>
      <c r="I9" s="13" t="s">
        <v>62</v>
      </c>
      <c r="J9" s="13" t="s">
        <v>62</v>
      </c>
    </row>
    <row r="10" spans="1:10" ht="15" customHeight="1" x14ac:dyDescent="0.25">
      <c r="A10" s="8">
        <v>19</v>
      </c>
      <c r="B10" s="8" t="s">
        <v>27</v>
      </c>
      <c r="C10" s="13" t="s">
        <v>62</v>
      </c>
      <c r="D10" s="13" t="s">
        <v>62</v>
      </c>
      <c r="E10" s="13" t="s">
        <v>62</v>
      </c>
      <c r="F10" s="13" t="s">
        <v>62</v>
      </c>
      <c r="G10" s="13" t="s">
        <v>62</v>
      </c>
      <c r="H10" s="13" t="s">
        <v>62</v>
      </c>
      <c r="I10" s="13" t="s">
        <v>62</v>
      </c>
      <c r="J10" s="13" t="s">
        <v>62</v>
      </c>
    </row>
    <row r="11" spans="1:10" ht="15" customHeight="1" x14ac:dyDescent="0.2">
      <c r="A11" s="61"/>
      <c r="B11" s="61"/>
      <c r="C11" s="11">
        <f>SUM(C2:C10)</f>
        <v>956.72742675239715</v>
      </c>
      <c r="D11" s="11">
        <f t="shared" ref="D11:G11" si="4">SUM(D2:D10)</f>
        <v>1701.4057876748564</v>
      </c>
      <c r="E11" s="11">
        <f t="shared" si="4"/>
        <v>9443.9146189613239</v>
      </c>
      <c r="F11" s="11">
        <f t="shared" si="4"/>
        <v>744.67836092245898</v>
      </c>
      <c r="G11" s="11">
        <f t="shared" si="4"/>
        <v>956.72742675239715</v>
      </c>
      <c r="H11" s="19">
        <f t="shared" si="1"/>
        <v>0.84734348357883016</v>
      </c>
      <c r="I11" s="19">
        <f t="shared" si="2"/>
        <v>6.6815338972135818E-2</v>
      </c>
      <c r="J11" s="19">
        <f t="shared" si="3"/>
        <v>8.5841177449034092E-2</v>
      </c>
    </row>
    <row r="12" spans="1:10" ht="15" customHeight="1" x14ac:dyDescent="0.2">
      <c r="A12" s="3" t="s">
        <v>33</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workbookViewId="0"/>
  </sheetViews>
  <sheetFormatPr baseColWidth="10" defaultRowHeight="12.75" x14ac:dyDescent="0.2"/>
  <cols>
    <col min="1" max="1" width="10.7109375" style="1" customWidth="1"/>
    <col min="2" max="2" width="38.7109375" style="1" customWidth="1"/>
    <col min="3" max="4" width="22.7109375" style="1" customWidth="1"/>
    <col min="5" max="10" width="17.7109375" style="1" customWidth="1"/>
    <col min="11" max="16384" width="11.42578125" style="1"/>
  </cols>
  <sheetData>
    <row r="1" spans="1:10" ht="50.1" customHeight="1" x14ac:dyDescent="0.2">
      <c r="A1" s="2" t="s">
        <v>34</v>
      </c>
      <c r="B1" s="2" t="s">
        <v>35</v>
      </c>
      <c r="C1" s="2" t="s">
        <v>37</v>
      </c>
      <c r="D1" s="2" t="s">
        <v>38</v>
      </c>
      <c r="E1" s="2" t="s">
        <v>39</v>
      </c>
      <c r="F1" s="2" t="s">
        <v>40</v>
      </c>
      <c r="G1" s="2" t="s">
        <v>41</v>
      </c>
      <c r="H1" s="2" t="s">
        <v>42</v>
      </c>
      <c r="I1" s="2" t="s">
        <v>43</v>
      </c>
      <c r="J1" s="2" t="s">
        <v>44</v>
      </c>
    </row>
    <row r="2" spans="1:10" ht="15" customHeight="1" x14ac:dyDescent="0.25">
      <c r="A2" s="5">
        <v>11</v>
      </c>
      <c r="B2" s="5" t="s">
        <v>17</v>
      </c>
      <c r="C2" s="14" t="s">
        <v>62</v>
      </c>
      <c r="D2" s="14" t="s">
        <v>62</v>
      </c>
      <c r="E2" s="14" t="s">
        <v>62</v>
      </c>
      <c r="F2" s="14" t="s">
        <v>62</v>
      </c>
      <c r="G2" s="14" t="s">
        <v>62</v>
      </c>
      <c r="H2" s="14" t="s">
        <v>62</v>
      </c>
      <c r="I2" s="14" t="s">
        <v>62</v>
      </c>
      <c r="J2" s="14" t="s">
        <v>62</v>
      </c>
    </row>
    <row r="3" spans="1:10" ht="15" customHeight="1" x14ac:dyDescent="0.25">
      <c r="A3" s="8">
        <v>12</v>
      </c>
      <c r="B3" s="8" t="s">
        <v>18</v>
      </c>
      <c r="C3" s="17">
        <v>481.940191800452</v>
      </c>
      <c r="D3" s="17">
        <v>871.39804864875214</v>
      </c>
      <c r="E3" s="17">
        <v>5505.8278483063077</v>
      </c>
      <c r="F3" s="17">
        <v>389.45785684830014</v>
      </c>
      <c r="G3" s="17">
        <v>481.940191800452</v>
      </c>
      <c r="H3" s="18">
        <f t="shared" ref="H3:H11" si="0">E3/SUM($E3:$G3)</f>
        <v>0.86335782004134121</v>
      </c>
      <c r="I3" s="18">
        <f t="shared" ref="I3:I11" si="1">F3/SUM($E3:$G3)</f>
        <v>6.1070105268539246E-2</v>
      </c>
      <c r="J3" s="18">
        <f t="shared" ref="J3:J11" si="2">G3/SUM($E3:$G3)</f>
        <v>7.5572074690119478E-2</v>
      </c>
    </row>
    <row r="4" spans="1:10" ht="15" customHeight="1" x14ac:dyDescent="0.25">
      <c r="A4" s="8">
        <v>13</v>
      </c>
      <c r="B4" s="8" t="s">
        <v>19</v>
      </c>
      <c r="C4" s="13" t="s">
        <v>62</v>
      </c>
      <c r="D4" s="13" t="s">
        <v>62</v>
      </c>
      <c r="E4" s="13" t="s">
        <v>62</v>
      </c>
      <c r="F4" s="13" t="s">
        <v>62</v>
      </c>
      <c r="G4" s="13" t="s">
        <v>62</v>
      </c>
      <c r="H4" s="13" t="s">
        <v>62</v>
      </c>
      <c r="I4" s="13" t="s">
        <v>62</v>
      </c>
      <c r="J4" s="13" t="s">
        <v>62</v>
      </c>
    </row>
    <row r="5" spans="1:10" ht="15" customHeight="1" x14ac:dyDescent="0.25">
      <c r="A5" s="8">
        <v>21</v>
      </c>
      <c r="B5" s="8" t="s">
        <v>20</v>
      </c>
      <c r="C5" s="17">
        <v>69.232462603084301</v>
      </c>
      <c r="D5" s="17">
        <v>127.09047734298699</v>
      </c>
      <c r="E5" s="17">
        <v>754.51318885698004</v>
      </c>
      <c r="F5" s="17">
        <v>57.858014739902686</v>
      </c>
      <c r="G5" s="17">
        <v>69.232462603084301</v>
      </c>
      <c r="H5" s="18">
        <f t="shared" si="0"/>
        <v>0.85584170958499606</v>
      </c>
      <c r="I5" s="18">
        <f t="shared" si="1"/>
        <v>6.5628146703713031E-2</v>
      </c>
      <c r="J5" s="18">
        <f t="shared" si="2"/>
        <v>7.8530143711290856E-2</v>
      </c>
    </row>
    <row r="6" spans="1:10" ht="15" customHeight="1" x14ac:dyDescent="0.25">
      <c r="A6" s="8">
        <v>22</v>
      </c>
      <c r="B6" s="8" t="s">
        <v>21</v>
      </c>
      <c r="C6" s="17">
        <v>113.49256059924201</v>
      </c>
      <c r="D6" s="17">
        <v>207.603290413011</v>
      </c>
      <c r="E6" s="17">
        <v>977.42933519780911</v>
      </c>
      <c r="F6" s="17">
        <v>94.110729813768984</v>
      </c>
      <c r="G6" s="17">
        <v>113.49256059924201</v>
      </c>
      <c r="H6" s="18">
        <f t="shared" si="0"/>
        <v>0.82481217316189692</v>
      </c>
      <c r="I6" s="18">
        <f t="shared" si="1"/>
        <v>7.9416150897330784E-2</v>
      </c>
      <c r="J6" s="18">
        <f t="shared" si="2"/>
        <v>9.5771675940772308E-2</v>
      </c>
    </row>
    <row r="7" spans="1:10" ht="15" customHeight="1" x14ac:dyDescent="0.25">
      <c r="A7" s="8">
        <v>23</v>
      </c>
      <c r="B7" s="8" t="s">
        <v>22</v>
      </c>
      <c r="C7" s="17">
        <v>88.7800313547813</v>
      </c>
      <c r="D7" s="17">
        <v>170.65920058436501</v>
      </c>
      <c r="E7" s="17">
        <v>910.59039222153501</v>
      </c>
      <c r="F7" s="17">
        <v>81.879169229583709</v>
      </c>
      <c r="G7" s="17">
        <v>88.7800313547813</v>
      </c>
      <c r="H7" s="18">
        <f t="shared" si="0"/>
        <v>0.84216484175360906</v>
      </c>
      <c r="I7" s="18">
        <f t="shared" si="1"/>
        <v>7.5726427805723306E-2</v>
      </c>
      <c r="J7" s="18">
        <f t="shared" si="2"/>
        <v>8.2108730440667646E-2</v>
      </c>
    </row>
    <row r="8" spans="1:10" ht="15" customHeight="1" x14ac:dyDescent="0.25">
      <c r="A8" s="8">
        <v>31</v>
      </c>
      <c r="B8" s="8" t="s">
        <v>23</v>
      </c>
      <c r="C8" s="17">
        <v>28.014650874134201</v>
      </c>
      <c r="D8" s="17">
        <v>56.383360523212396</v>
      </c>
      <c r="E8" s="17">
        <v>273.64826718613665</v>
      </c>
      <c r="F8" s="17">
        <v>28.368709649078195</v>
      </c>
      <c r="G8" s="17">
        <v>28.014650874134201</v>
      </c>
      <c r="H8" s="18">
        <f t="shared" si="0"/>
        <v>0.82915770553703461</v>
      </c>
      <c r="I8" s="18">
        <f t="shared" si="1"/>
        <v>8.5957548511265219E-2</v>
      </c>
      <c r="J8" s="18">
        <f t="shared" si="2"/>
        <v>8.488474595170023E-2</v>
      </c>
    </row>
    <row r="9" spans="1:10" ht="15" customHeight="1" x14ac:dyDescent="0.25">
      <c r="A9" s="8">
        <v>32</v>
      </c>
      <c r="B9" s="8" t="s">
        <v>24</v>
      </c>
      <c r="C9" s="13" t="s">
        <v>62</v>
      </c>
      <c r="D9" s="13" t="s">
        <v>62</v>
      </c>
      <c r="E9" s="13" t="s">
        <v>62</v>
      </c>
      <c r="F9" s="13" t="s">
        <v>62</v>
      </c>
      <c r="G9" s="13" t="s">
        <v>62</v>
      </c>
      <c r="H9" s="13" t="s">
        <v>62</v>
      </c>
      <c r="I9" s="13" t="s">
        <v>62</v>
      </c>
      <c r="J9" s="13" t="s">
        <v>62</v>
      </c>
    </row>
    <row r="10" spans="1:10" ht="15" customHeight="1" x14ac:dyDescent="0.25">
      <c r="A10" s="8">
        <v>33</v>
      </c>
      <c r="B10" s="8" t="s">
        <v>25</v>
      </c>
      <c r="C10" s="17">
        <v>175.26752952070399</v>
      </c>
      <c r="D10" s="17">
        <v>268.271410162542</v>
      </c>
      <c r="E10" s="17">
        <v>1021.9055871924979</v>
      </c>
      <c r="F10" s="17">
        <v>93.003880641838009</v>
      </c>
      <c r="G10" s="17">
        <v>175.26752952070399</v>
      </c>
      <c r="H10" s="18">
        <f t="shared" si="0"/>
        <v>0.79206619656642574</v>
      </c>
      <c r="I10" s="18">
        <f t="shared" si="1"/>
        <v>7.2086140764021506E-2</v>
      </c>
      <c r="J10" s="18">
        <f t="shared" si="2"/>
        <v>0.13584766266955281</v>
      </c>
    </row>
    <row r="11" spans="1:10" ht="15" customHeight="1" x14ac:dyDescent="0.2">
      <c r="A11" s="61"/>
      <c r="B11" s="61"/>
      <c r="C11" s="11">
        <f>SUM(C2:C10)</f>
        <v>956.72742675239772</v>
      </c>
      <c r="D11" s="11">
        <f t="shared" ref="D11:G11" si="3">SUM(D2:D10)</f>
        <v>1701.4057876748695</v>
      </c>
      <c r="E11" s="11">
        <f t="shared" si="3"/>
        <v>9443.9146189612657</v>
      </c>
      <c r="F11" s="11">
        <f t="shared" si="3"/>
        <v>744.6783609224716</v>
      </c>
      <c r="G11" s="11">
        <f t="shared" si="3"/>
        <v>956.72742675239772</v>
      </c>
      <c r="H11" s="19">
        <f t="shared" si="0"/>
        <v>0.84734348357882838</v>
      </c>
      <c r="I11" s="19">
        <f t="shared" si="1"/>
        <v>6.681533897213722E-2</v>
      </c>
      <c r="J11" s="19">
        <f t="shared" si="2"/>
        <v>8.5841177449034495E-2</v>
      </c>
    </row>
    <row r="12" spans="1:10" ht="15" customHeight="1" x14ac:dyDescent="0.2">
      <c r="A12" s="3" t="s">
        <v>33</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6"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workbookViewId="0"/>
  </sheetViews>
  <sheetFormatPr baseColWidth="10" defaultRowHeight="12.75" x14ac:dyDescent="0.2"/>
  <cols>
    <col min="1" max="1" width="10.7109375" style="1" customWidth="1"/>
    <col min="2" max="2" width="38.7109375" style="1" customWidth="1"/>
    <col min="3" max="4" width="22.7109375" style="1" customWidth="1"/>
    <col min="5" max="10" width="17.7109375" style="1" customWidth="1"/>
    <col min="11" max="16384" width="11.42578125" style="1"/>
  </cols>
  <sheetData>
    <row r="1" spans="1:10" ht="50.1" customHeight="1" x14ac:dyDescent="0.2">
      <c r="A1" s="2" t="s">
        <v>34</v>
      </c>
      <c r="B1" s="2" t="s">
        <v>36</v>
      </c>
      <c r="C1" s="2" t="s">
        <v>37</v>
      </c>
      <c r="D1" s="2" t="s">
        <v>38</v>
      </c>
      <c r="E1" s="2" t="s">
        <v>39</v>
      </c>
      <c r="F1" s="2" t="s">
        <v>40</v>
      </c>
      <c r="G1" s="2" t="s">
        <v>41</v>
      </c>
      <c r="H1" s="2" t="s">
        <v>42</v>
      </c>
      <c r="I1" s="2" t="s">
        <v>43</v>
      </c>
      <c r="J1" s="2" t="s">
        <v>44</v>
      </c>
    </row>
    <row r="2" spans="1:10" ht="15" customHeight="1" x14ac:dyDescent="0.25">
      <c r="A2" s="5">
        <v>1</v>
      </c>
      <c r="B2" s="5" t="s">
        <v>8</v>
      </c>
      <c r="C2" s="15">
        <v>54.611083279295997</v>
      </c>
      <c r="D2" s="15">
        <v>109.077477046567</v>
      </c>
      <c r="E2" s="15">
        <v>1082.9703643000428</v>
      </c>
      <c r="F2" s="15">
        <v>54.466393767271001</v>
      </c>
      <c r="G2" s="15">
        <v>54.611083279295997</v>
      </c>
      <c r="H2" s="16">
        <f>E2/SUM($E2:$G2)</f>
        <v>0.90849572201452378</v>
      </c>
      <c r="I2" s="16">
        <f t="shared" ref="I2:J2" si="0">F2/SUM($E2:$G2)</f>
        <v>4.5691449519125377E-2</v>
      </c>
      <c r="J2" s="16">
        <f t="shared" si="0"/>
        <v>4.5812828466350805E-2</v>
      </c>
    </row>
    <row r="3" spans="1:10" ht="15" customHeight="1" x14ac:dyDescent="0.25">
      <c r="A3" s="8">
        <v>2</v>
      </c>
      <c r="B3" s="8" t="s">
        <v>9</v>
      </c>
      <c r="C3" s="13" t="s">
        <v>62</v>
      </c>
      <c r="D3" s="13" t="s">
        <v>62</v>
      </c>
      <c r="E3" s="13" t="s">
        <v>62</v>
      </c>
      <c r="F3" s="13" t="s">
        <v>62</v>
      </c>
      <c r="G3" s="13" t="s">
        <v>62</v>
      </c>
      <c r="H3" s="13" t="s">
        <v>62</v>
      </c>
      <c r="I3" s="13" t="s">
        <v>62</v>
      </c>
      <c r="J3" s="13" t="s">
        <v>62</v>
      </c>
    </row>
    <row r="4" spans="1:10" ht="15" customHeight="1" x14ac:dyDescent="0.25">
      <c r="A4" s="8">
        <v>3</v>
      </c>
      <c r="B4" s="8" t="s">
        <v>10</v>
      </c>
      <c r="C4" s="17">
        <v>197.30178070790799</v>
      </c>
      <c r="D4" s="17">
        <v>363.04412175347397</v>
      </c>
      <c r="E4" s="17">
        <v>2132.1000603783464</v>
      </c>
      <c r="F4" s="17">
        <v>165.74234104556598</v>
      </c>
      <c r="G4" s="17">
        <v>197.30178070790799</v>
      </c>
      <c r="H4" s="18">
        <f t="shared" ref="H4:H11" si="1">E4/SUM($E4:$G4)</f>
        <v>0.85449974219794644</v>
      </c>
      <c r="I4" s="18">
        <f t="shared" ref="I4:I11" si="2">F4/SUM($E4:$G4)</f>
        <v>6.6425957358487303E-2</v>
      </c>
      <c r="J4" s="18">
        <f t="shared" ref="J4:J11" si="3">G4/SUM($E4:$G4)</f>
        <v>7.9074300443566267E-2</v>
      </c>
    </row>
    <row r="5" spans="1:10" ht="15" customHeight="1" x14ac:dyDescent="0.25">
      <c r="A5" s="8">
        <v>4</v>
      </c>
      <c r="B5" s="8" t="s">
        <v>11</v>
      </c>
      <c r="C5" s="17">
        <v>112.66128369818099</v>
      </c>
      <c r="D5" s="17">
        <v>189.256963398294</v>
      </c>
      <c r="E5" s="17">
        <v>1232.3227319522662</v>
      </c>
      <c r="F5" s="17">
        <v>76.59567970011301</v>
      </c>
      <c r="G5" s="17">
        <v>112.66128369818099</v>
      </c>
      <c r="H5" s="18">
        <f t="shared" si="1"/>
        <v>0.8668685519234125</v>
      </c>
      <c r="I5" s="18">
        <f t="shared" si="2"/>
        <v>5.3880679324998786E-2</v>
      </c>
      <c r="J5" s="18">
        <f t="shared" si="3"/>
        <v>7.9250768751588582E-2</v>
      </c>
    </row>
    <row r="6" spans="1:10" ht="15" customHeight="1" x14ac:dyDescent="0.25">
      <c r="A6" s="8">
        <v>5</v>
      </c>
      <c r="B6" s="8" t="s">
        <v>12</v>
      </c>
      <c r="C6" s="17">
        <v>329.893499151453</v>
      </c>
      <c r="D6" s="17">
        <v>617.27619131647407</v>
      </c>
      <c r="E6" s="17">
        <v>3275.3948024980359</v>
      </c>
      <c r="F6" s="17">
        <v>287.38269216502107</v>
      </c>
      <c r="G6" s="17">
        <v>329.893499151453</v>
      </c>
      <c r="H6" s="18">
        <f t="shared" si="1"/>
        <v>0.84142605622275002</v>
      </c>
      <c r="I6" s="18">
        <f t="shared" si="2"/>
        <v>7.3826607134708996E-2</v>
      </c>
      <c r="J6" s="18">
        <f t="shared" si="3"/>
        <v>8.4747336642541027E-2</v>
      </c>
    </row>
    <row r="7" spans="1:10" ht="15" customHeight="1" x14ac:dyDescent="0.25">
      <c r="A7" s="8">
        <v>6</v>
      </c>
      <c r="B7" s="8" t="s">
        <v>13</v>
      </c>
      <c r="C7" s="17">
        <v>19.1275941447796</v>
      </c>
      <c r="D7" s="17">
        <v>36.892325648033001</v>
      </c>
      <c r="E7" s="17">
        <v>175.48404233658999</v>
      </c>
      <c r="F7" s="17">
        <v>17.764731503253401</v>
      </c>
      <c r="G7" s="17">
        <v>19.1275941447796</v>
      </c>
      <c r="H7" s="18">
        <f t="shared" si="1"/>
        <v>0.82628799052301249</v>
      </c>
      <c r="I7" s="18">
        <f t="shared" si="2"/>
        <v>8.3647402353823314E-2</v>
      </c>
      <c r="J7" s="18">
        <f t="shared" si="3"/>
        <v>9.0064607123164109E-2</v>
      </c>
    </row>
    <row r="8" spans="1:10" ht="15" customHeight="1" x14ac:dyDescent="0.25">
      <c r="A8" s="8">
        <v>7</v>
      </c>
      <c r="B8" s="8" t="s">
        <v>14</v>
      </c>
      <c r="C8" s="17">
        <v>130.094869035747</v>
      </c>
      <c r="D8" s="17">
        <v>212.46243045748201</v>
      </c>
      <c r="E8" s="17">
        <v>952.63712367020798</v>
      </c>
      <c r="F8" s="17">
        <v>82.367561421735019</v>
      </c>
      <c r="G8" s="17">
        <v>130.094869035747</v>
      </c>
      <c r="H8" s="18">
        <f t="shared" si="1"/>
        <v>0.81764439810763412</v>
      </c>
      <c r="I8" s="18">
        <f t="shared" si="2"/>
        <v>7.0695728214747802E-2</v>
      </c>
      <c r="J8" s="18">
        <f t="shared" si="3"/>
        <v>0.11165987367761807</v>
      </c>
    </row>
    <row r="9" spans="1:10" ht="15" customHeight="1" x14ac:dyDescent="0.25">
      <c r="A9" s="8">
        <v>8</v>
      </c>
      <c r="B9" s="8" t="s">
        <v>15</v>
      </c>
      <c r="C9" s="17">
        <v>103.958786227776</v>
      </c>
      <c r="D9" s="17">
        <v>153.63998205816398</v>
      </c>
      <c r="E9" s="17">
        <v>489.32188385311809</v>
      </c>
      <c r="F9" s="17">
        <v>49.681195830387978</v>
      </c>
      <c r="G9" s="17">
        <v>103.958786227776</v>
      </c>
      <c r="H9" s="18">
        <f t="shared" si="1"/>
        <v>0.76104339898851214</v>
      </c>
      <c r="I9" s="18">
        <f t="shared" si="2"/>
        <v>7.7269272820673238E-2</v>
      </c>
      <c r="J9" s="18">
        <f t="shared" si="3"/>
        <v>0.16168732819081461</v>
      </c>
    </row>
    <row r="10" spans="1:10" ht="15" customHeight="1" x14ac:dyDescent="0.25">
      <c r="A10" s="8">
        <v>9</v>
      </c>
      <c r="B10" s="8" t="s">
        <v>16</v>
      </c>
      <c r="C10" s="17">
        <v>9.0785305072552394</v>
      </c>
      <c r="D10" s="17">
        <v>19.7562959963801</v>
      </c>
      <c r="E10" s="17">
        <v>103.68360997269389</v>
      </c>
      <c r="F10" s="17">
        <v>10.677765489124861</v>
      </c>
      <c r="G10" s="17">
        <v>9.0785305072552394</v>
      </c>
      <c r="H10" s="18">
        <f t="shared" si="1"/>
        <v>0.8399521140162749</v>
      </c>
      <c r="I10" s="18">
        <f t="shared" si="2"/>
        <v>8.6501730581356837E-2</v>
      </c>
      <c r="J10" s="18">
        <f t="shared" si="3"/>
        <v>7.3546155402368252E-2</v>
      </c>
    </row>
    <row r="11" spans="1:10" ht="15" customHeight="1" x14ac:dyDescent="0.2">
      <c r="A11" s="61"/>
      <c r="B11" s="61"/>
      <c r="C11" s="11">
        <f>SUM(C2:C10)</f>
        <v>956.72742675239579</v>
      </c>
      <c r="D11" s="11">
        <f t="shared" ref="D11:G11" si="4">SUM(D2:D10)</f>
        <v>1701.405787674868</v>
      </c>
      <c r="E11" s="11">
        <f t="shared" si="4"/>
        <v>9443.9146189613002</v>
      </c>
      <c r="F11" s="11">
        <f t="shared" si="4"/>
        <v>744.67836092247239</v>
      </c>
      <c r="G11" s="11">
        <f t="shared" si="4"/>
        <v>956.72742675239579</v>
      </c>
      <c r="H11" s="19">
        <f t="shared" si="1"/>
        <v>0.84734348357882883</v>
      </c>
      <c r="I11" s="19">
        <f t="shared" si="2"/>
        <v>6.6815338972137095E-2</v>
      </c>
      <c r="J11" s="19">
        <f t="shared" si="3"/>
        <v>8.5841177449034065E-2</v>
      </c>
    </row>
    <row r="12" spans="1:10" ht="15" customHeight="1" x14ac:dyDescent="0.2">
      <c r="A12" s="3" t="s">
        <v>33</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6"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
  <sheetViews>
    <sheetView workbookViewId="0"/>
  </sheetViews>
  <sheetFormatPr baseColWidth="10" defaultRowHeight="12.75" x14ac:dyDescent="0.2"/>
  <cols>
    <col min="1" max="1" width="10.7109375" style="1" customWidth="1"/>
    <col min="2" max="2" width="38.7109375" style="1" customWidth="1"/>
    <col min="3" max="12" width="17.7109375" style="1" customWidth="1"/>
    <col min="13" max="16384" width="11.42578125" style="1"/>
  </cols>
  <sheetData>
    <row r="1" spans="1:12" ht="50.1" customHeight="1" x14ac:dyDescent="0.2">
      <c r="A1" s="2" t="s">
        <v>28</v>
      </c>
      <c r="B1" s="2" t="s">
        <v>0</v>
      </c>
      <c r="C1" s="2" t="s">
        <v>45</v>
      </c>
      <c r="D1" s="2" t="s">
        <v>46</v>
      </c>
      <c r="E1" s="2" t="s">
        <v>47</v>
      </c>
      <c r="F1" s="2" t="s">
        <v>48</v>
      </c>
      <c r="G1" s="2" t="s">
        <v>49</v>
      </c>
      <c r="H1" s="2" t="s">
        <v>50</v>
      </c>
      <c r="I1" s="2" t="s">
        <v>51</v>
      </c>
      <c r="J1" s="2" t="s">
        <v>52</v>
      </c>
      <c r="K1" s="2" t="s">
        <v>53</v>
      </c>
      <c r="L1" s="2" t="s">
        <v>54</v>
      </c>
    </row>
    <row r="2" spans="1:12" ht="15" customHeight="1" x14ac:dyDescent="0.25">
      <c r="A2" s="5">
        <v>11</v>
      </c>
      <c r="B2" s="5" t="s">
        <v>1</v>
      </c>
      <c r="C2" s="20">
        <v>111.009311897743</v>
      </c>
      <c r="D2" s="20">
        <v>749.69024775256094</v>
      </c>
      <c r="E2" s="15">
        <v>1276.83436446415</v>
      </c>
      <c r="F2" s="15">
        <v>2740.9691325528802</v>
      </c>
      <c r="G2" s="15">
        <v>1905.85448203794</v>
      </c>
      <c r="H2" s="16">
        <v>1.6362538569706337E-2</v>
      </c>
      <c r="I2" s="16">
        <v>0.11050276219605486</v>
      </c>
      <c r="J2" s="16">
        <v>0.18820269379668053</v>
      </c>
      <c r="K2" s="16">
        <v>0.40401307226446181</v>
      </c>
      <c r="L2" s="16">
        <v>0.28091893317309646</v>
      </c>
    </row>
    <row r="3" spans="1:12" ht="15" customHeight="1" x14ac:dyDescent="0.25">
      <c r="A3" s="8">
        <v>12</v>
      </c>
      <c r="B3" s="8" t="s">
        <v>2</v>
      </c>
      <c r="C3" s="21">
        <v>8.662039282849241</v>
      </c>
      <c r="D3" s="21">
        <v>100.46655712412</v>
      </c>
      <c r="E3" s="17">
        <v>238.08819929775498</v>
      </c>
      <c r="F3" s="17">
        <v>472.02871057317901</v>
      </c>
      <c r="G3" s="17">
        <v>357.83801654840499</v>
      </c>
      <c r="H3" s="18">
        <v>7.3588994450034641E-3</v>
      </c>
      <c r="I3" s="18">
        <v>8.5352105586261759E-2</v>
      </c>
      <c r="J3" s="18">
        <v>0.20226958807993403</v>
      </c>
      <c r="K3" s="18">
        <v>0.40101547716833696</v>
      </c>
      <c r="L3" s="18">
        <v>0.30400392972046386</v>
      </c>
    </row>
    <row r="4" spans="1:12" ht="15" customHeight="1" x14ac:dyDescent="0.25">
      <c r="A4" s="8">
        <v>13</v>
      </c>
      <c r="B4" s="8" t="s">
        <v>3</v>
      </c>
      <c r="C4" s="21">
        <v>10.4171193002</v>
      </c>
      <c r="D4" s="21">
        <v>85.296820152976593</v>
      </c>
      <c r="E4" s="17">
        <v>101.477059798205</v>
      </c>
      <c r="F4" s="17">
        <v>121.81138944921801</v>
      </c>
      <c r="G4" s="17">
        <v>36.3476279283948</v>
      </c>
      <c r="H4" s="18">
        <v>2.9315094449752242E-2</v>
      </c>
      <c r="I4" s="18">
        <v>0.24003606630482116</v>
      </c>
      <c r="J4" s="18">
        <v>0.28556931208519637</v>
      </c>
      <c r="K4" s="18">
        <v>0.34279269381995287</v>
      </c>
      <c r="L4" s="18">
        <v>0.10228683334027755</v>
      </c>
    </row>
    <row r="5" spans="1:12" ht="15" customHeight="1" x14ac:dyDescent="0.25">
      <c r="A5" s="8">
        <v>14</v>
      </c>
      <c r="B5" s="8" t="s">
        <v>4</v>
      </c>
      <c r="C5" s="21">
        <v>39.999972993027697</v>
      </c>
      <c r="D5" s="21">
        <v>67.477885782534202</v>
      </c>
      <c r="E5" s="17">
        <v>107.39809992135801</v>
      </c>
      <c r="F5" s="17">
        <v>383.50178941531101</v>
      </c>
      <c r="G5" s="17">
        <v>446.36942198839301</v>
      </c>
      <c r="H5" s="18">
        <v>3.8286749309093739E-2</v>
      </c>
      <c r="I5" s="18">
        <v>6.4587766029588892E-2</v>
      </c>
      <c r="J5" s="18">
        <v>0.10279817260573586</v>
      </c>
      <c r="K5" s="18">
        <v>0.36707616961372042</v>
      </c>
      <c r="L5" s="18">
        <v>0.42725114244186119</v>
      </c>
    </row>
    <row r="6" spans="1:12" ht="15" customHeight="1" x14ac:dyDescent="0.25">
      <c r="A6" s="8">
        <v>15</v>
      </c>
      <c r="B6" s="8" t="s">
        <v>5</v>
      </c>
      <c r="C6" s="21">
        <v>50.093480786618699</v>
      </c>
      <c r="D6" s="21">
        <v>219.72564491594801</v>
      </c>
      <c r="E6" s="17">
        <v>323.54287385234102</v>
      </c>
      <c r="F6" s="17">
        <v>619.02846682345501</v>
      </c>
      <c r="G6" s="17">
        <v>502.07154286391801</v>
      </c>
      <c r="H6" s="18">
        <v>2.9218192363887889E-2</v>
      </c>
      <c r="I6" s="18">
        <v>0.12816011304505801</v>
      </c>
      <c r="J6" s="18">
        <v>0.18871393598002978</v>
      </c>
      <c r="K6" s="18">
        <v>0.36106280774167704</v>
      </c>
      <c r="L6" s="18">
        <v>0.2928449508693472</v>
      </c>
    </row>
    <row r="7" spans="1:12" ht="15" customHeight="1" x14ac:dyDescent="0.25">
      <c r="A7" s="8">
        <v>16</v>
      </c>
      <c r="B7" s="8" t="s">
        <v>6</v>
      </c>
      <c r="C7" s="21">
        <v>0</v>
      </c>
      <c r="D7" s="21">
        <v>7.2673673006102401E-3</v>
      </c>
      <c r="E7" s="17">
        <v>5.9680938334463001</v>
      </c>
      <c r="F7" s="17">
        <v>10.7191732183518</v>
      </c>
      <c r="G7" s="17">
        <v>8.4780779574601404</v>
      </c>
      <c r="H7" s="18">
        <v>0</v>
      </c>
      <c r="I7" s="18">
        <v>2.8870135494469905E-4</v>
      </c>
      <c r="J7" s="18">
        <v>0.23708678877540287</v>
      </c>
      <c r="K7" s="18">
        <v>0.4258268096295667</v>
      </c>
      <c r="L7" s="18">
        <v>0.33679770024008576</v>
      </c>
    </row>
    <row r="8" spans="1:12" ht="15" customHeight="1" x14ac:dyDescent="0.25">
      <c r="A8" s="8">
        <v>17</v>
      </c>
      <c r="B8" s="8" t="s">
        <v>7</v>
      </c>
      <c r="C8" s="21">
        <v>0</v>
      </c>
      <c r="D8" s="21">
        <v>0</v>
      </c>
      <c r="E8" s="17">
        <v>6.9981354900700303</v>
      </c>
      <c r="F8" s="17">
        <v>17.667005590275</v>
      </c>
      <c r="G8" s="17">
        <v>19.482380340053901</v>
      </c>
      <c r="H8" s="18">
        <v>0</v>
      </c>
      <c r="I8" s="18">
        <v>0</v>
      </c>
      <c r="J8" s="18">
        <v>0.15851706426346399</v>
      </c>
      <c r="K8" s="18">
        <v>0.40018114317311893</v>
      </c>
      <c r="L8" s="18">
        <v>0.44130179256341706</v>
      </c>
    </row>
    <row r="9" spans="1:12" ht="15" customHeight="1" x14ac:dyDescent="0.25">
      <c r="A9" s="8">
        <v>18</v>
      </c>
      <c r="B9" s="8" t="s">
        <v>26</v>
      </c>
      <c r="C9" s="23" t="s">
        <v>62</v>
      </c>
      <c r="D9" s="23" t="s">
        <v>62</v>
      </c>
      <c r="E9" s="13" t="s">
        <v>62</v>
      </c>
      <c r="F9" s="13" t="s">
        <v>62</v>
      </c>
      <c r="G9" s="13" t="s">
        <v>62</v>
      </c>
      <c r="H9" s="13" t="s">
        <v>62</v>
      </c>
      <c r="I9" s="13" t="s">
        <v>62</v>
      </c>
      <c r="J9" s="13" t="s">
        <v>62</v>
      </c>
      <c r="K9" s="13" t="s">
        <v>62</v>
      </c>
      <c r="L9" s="13" t="s">
        <v>62</v>
      </c>
    </row>
    <row r="10" spans="1:12" ht="15" customHeight="1" x14ac:dyDescent="0.25">
      <c r="A10" s="8">
        <v>19</v>
      </c>
      <c r="B10" s="8" t="s">
        <v>27</v>
      </c>
      <c r="C10" s="23" t="s">
        <v>62</v>
      </c>
      <c r="D10" s="23" t="s">
        <v>62</v>
      </c>
      <c r="E10" s="13" t="s">
        <v>62</v>
      </c>
      <c r="F10" s="13" t="s">
        <v>62</v>
      </c>
      <c r="G10" s="13" t="s">
        <v>62</v>
      </c>
      <c r="H10" s="13" t="s">
        <v>62</v>
      </c>
      <c r="I10" s="13" t="s">
        <v>62</v>
      </c>
      <c r="J10" s="13" t="s">
        <v>62</v>
      </c>
      <c r="K10" s="13" t="s">
        <v>62</v>
      </c>
      <c r="L10" s="13" t="s">
        <v>62</v>
      </c>
    </row>
    <row r="11" spans="1:12" ht="15" customHeight="1" x14ac:dyDescent="0.2">
      <c r="A11" s="61"/>
      <c r="B11" s="61"/>
      <c r="C11" s="22">
        <f t="shared" ref="C11:G11" si="0">SUM(C2:C10)</f>
        <v>220.18192426043865</v>
      </c>
      <c r="D11" s="22">
        <f t="shared" si="0"/>
        <v>1222.66442309544</v>
      </c>
      <c r="E11" s="11">
        <f t="shared" si="0"/>
        <v>2060.306826657325</v>
      </c>
      <c r="F11" s="11">
        <f t="shared" si="0"/>
        <v>4365.7256676226707</v>
      </c>
      <c r="G11" s="11">
        <f t="shared" si="0"/>
        <v>3276.4415496645652</v>
      </c>
      <c r="H11" s="19">
        <v>1.9755549103128812E-2</v>
      </c>
      <c r="I11" s="19">
        <v>0.10970204356348513</v>
      </c>
      <c r="J11" s="19">
        <v>0.18485846564496364</v>
      </c>
      <c r="K11" s="19">
        <v>0.3917093016931455</v>
      </c>
      <c r="L11" s="19">
        <v>0.29397463999527684</v>
      </c>
    </row>
    <row r="12" spans="1:12" ht="15" customHeight="1" x14ac:dyDescent="0.2">
      <c r="A12" s="3" t="s">
        <v>33</v>
      </c>
      <c r="B12" s="3"/>
      <c r="C12" s="3"/>
      <c r="D12" s="3"/>
      <c r="E12" s="3"/>
      <c r="F12" s="3"/>
      <c r="G12" s="3"/>
      <c r="H12" s="3"/>
      <c r="I12" s="3"/>
      <c r="J12" s="3"/>
      <c r="K12" s="3"/>
      <c r="L12" s="4"/>
    </row>
  </sheetData>
  <sortState ref="A2:F33">
    <sortCondition ref="A1:A1048576"/>
    <sortCondition ref="C1:C1048576"/>
  </sortState>
  <mergeCells count="1">
    <mergeCell ref="A11:B11"/>
  </mergeCells>
  <printOptions horizontalCentered="1" verticalCentered="1"/>
  <pageMargins left="0.7" right="0.7" top="0.78740157499999996" bottom="0.78740157499999996" header="0.3" footer="0.3"/>
  <pageSetup paperSize="9" scale="5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Faktenblatt</vt:lpstr>
      <vt:lpstr>Legende</vt:lpstr>
      <vt:lpstr>Statistik_Hauptnutzung</vt:lpstr>
      <vt:lpstr>Statistik_Gemtypen_BFS9</vt:lpstr>
      <vt:lpstr>Statistik_Gemtypen_ARE9</vt:lpstr>
      <vt:lpstr>Analyse_unüberbaut_Hauptnutzung</vt:lpstr>
      <vt:lpstr>Anal_unüb_Gemtypen_BFS9</vt:lpstr>
      <vt:lpstr>Anal_unüb_Gemtypen_ARE9</vt:lpstr>
      <vt:lpstr>Analyse_Erschliessung_oeV</vt:lpstr>
      <vt:lpstr>Vergleich_2012_2017</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Rolf Giezendanner</dc:creator>
  <cp:lastModifiedBy>Giezendanner Rolf ARE</cp:lastModifiedBy>
  <dcterms:created xsi:type="dcterms:W3CDTF">2017-10-30T07:14:56Z</dcterms:created>
  <dcterms:modified xsi:type="dcterms:W3CDTF">2017-11-20T13:07:40Z</dcterms:modified>
</cp:coreProperties>
</file>