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8" i="2"/>
  <c r="E2" i="2"/>
  <c r="E3" i="2"/>
  <c r="E4" i="2"/>
  <c r="E5" i="2"/>
  <c r="E6" i="2"/>
  <c r="E8" i="2"/>
  <c r="C11" i="2"/>
  <c r="D11" i="2"/>
  <c r="E11" i="2" s="1"/>
  <c r="C11" i="3"/>
  <c r="D11" i="3"/>
  <c r="E11" i="3"/>
  <c r="F11" i="3"/>
  <c r="G11" i="3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H6" i="7"/>
  <c r="I6" i="7"/>
  <c r="J6" i="7"/>
  <c r="H7" i="7"/>
  <c r="I7" i="7"/>
  <c r="J7" i="7"/>
  <c r="H8" i="7"/>
  <c r="I8" i="7"/>
  <c r="J8" i="7"/>
  <c r="H10" i="7"/>
  <c r="I10" i="7"/>
  <c r="J10" i="7"/>
  <c r="D11" i="7"/>
  <c r="E11" i="7"/>
  <c r="F11" i="7"/>
  <c r="G11" i="7"/>
  <c r="J11" i="7" s="1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D10" i="10" s="1"/>
  <c r="I5" i="10"/>
  <c r="I6" i="10"/>
  <c r="I7" i="10"/>
  <c r="I8" i="10"/>
  <c r="I9" i="10"/>
  <c r="I10" i="10"/>
  <c r="H5" i="10"/>
  <c r="H6" i="10"/>
  <c r="H7" i="10"/>
  <c r="H8" i="10"/>
  <c r="H9" i="10"/>
  <c r="H10" i="10"/>
  <c r="G5" i="10"/>
  <c r="G6" i="10"/>
  <c r="G7" i="10"/>
  <c r="G8" i="10"/>
  <c r="G9" i="10"/>
  <c r="G10" i="10"/>
  <c r="F11" i="11"/>
  <c r="E11" i="11"/>
  <c r="C11" i="11"/>
  <c r="D10" i="11" s="1"/>
  <c r="I3" i="11"/>
  <c r="I4" i="11"/>
  <c r="I5" i="11"/>
  <c r="I6" i="11"/>
  <c r="I7" i="11"/>
  <c r="I8" i="11"/>
  <c r="I10" i="11"/>
  <c r="H3" i="11"/>
  <c r="H4" i="11"/>
  <c r="H5" i="11"/>
  <c r="H6" i="11"/>
  <c r="H7" i="11"/>
  <c r="H8" i="11"/>
  <c r="H10" i="11"/>
  <c r="G3" i="11"/>
  <c r="G4" i="11"/>
  <c r="G5" i="11"/>
  <c r="G6" i="11"/>
  <c r="G7" i="11"/>
  <c r="G8" i="11"/>
  <c r="G10" i="11"/>
  <c r="F11" i="12"/>
  <c r="E11" i="12"/>
  <c r="C11" i="12"/>
  <c r="I3" i="12"/>
  <c r="I4" i="12"/>
  <c r="I5" i="12"/>
  <c r="I6" i="12"/>
  <c r="I8" i="12"/>
  <c r="I2" i="12"/>
  <c r="H3" i="12"/>
  <c r="H4" i="12"/>
  <c r="H5" i="12"/>
  <c r="H6" i="12"/>
  <c r="H8" i="12"/>
  <c r="H2" i="12"/>
  <c r="G3" i="12"/>
  <c r="G4" i="12"/>
  <c r="G5" i="12"/>
  <c r="G6" i="12"/>
  <c r="G8" i="12"/>
  <c r="G2" i="12"/>
  <c r="J11" i="5" l="1"/>
  <c r="F11" i="2"/>
  <c r="I11" i="5"/>
  <c r="H11" i="5"/>
  <c r="I11" i="7"/>
  <c r="H11" i="7"/>
  <c r="J11" i="9"/>
  <c r="I11" i="9"/>
  <c r="H11" i="9"/>
  <c r="D5" i="10"/>
  <c r="D6" i="10"/>
  <c r="I11" i="10"/>
  <c r="D7" i="10"/>
  <c r="D8" i="10"/>
  <c r="H11" i="10"/>
  <c r="D9" i="10"/>
  <c r="G11" i="10"/>
  <c r="G11" i="11"/>
  <c r="H11" i="11"/>
  <c r="I11" i="11"/>
  <c r="D3" i="11"/>
  <c r="D4" i="11"/>
  <c r="D5" i="11"/>
  <c r="D6" i="11"/>
  <c r="D7" i="11"/>
  <c r="D8" i="11"/>
  <c r="G11" i="12"/>
  <c r="H11" i="12"/>
  <c r="I11" i="12"/>
  <c r="D2" i="12"/>
  <c r="D3" i="12"/>
  <c r="D4" i="12"/>
  <c r="D5" i="12"/>
  <c r="D6" i="12"/>
  <c r="D8" i="12"/>
</calcChain>
</file>

<file path=xl/sharedStrings.xml><?xml version="1.0" encoding="utf-8"?>
<sst xmlns="http://schemas.openxmlformats.org/spreadsheetml/2006/main" count="441" uniqueCount="139">
  <si>
    <t>Hauptnutzung</t>
  </si>
  <si>
    <t>Wohnzonen</t>
  </si>
  <si>
    <t>Arbeitszonen</t>
  </si>
  <si>
    <t>Mischzonen</t>
  </si>
  <si>
    <t>Zentrumszonen</t>
  </si>
  <si>
    <t>Zonen für öffentliche Nutzungen</t>
  </si>
  <si>
    <t>Tourismus- und Freizeitzonen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</si>
  <si>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</si>
  <si>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</si>
  <si>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</si>
  <si>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</si>
  <si>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</si>
  <si>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</si>
  <si>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</si>
  <si>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</si>
  <si>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</si>
  <si>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</si>
  <si>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</si>
  <si>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</si>
  <si>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</si>
  <si>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</si>
  <si>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</si>
  <si>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</si>
  <si>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</si>
  <si>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</si>
  <si>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eingeschränkte Bauzonen</t>
  </si>
  <si>
    <t>Verkehrszonen innerhalb der Bauzonen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</si>
  <si>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</si>
  <si>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</si>
  <si>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</si>
  <si>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</si>
  <si>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</si>
  <si>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</si>
  <si>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</si>
  <si>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</si>
  <si>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</si>
  <si>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</si>
  <si>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</si>
  <si>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</si>
  <si>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</si>
  <si>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</si>
  <si>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</si>
  <si>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</si>
  <si>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</si>
  <si>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</si>
  <si>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</si>
  <si>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</si>
  <si>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</si>
  <si>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</si>
  <si>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</si>
  <si>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</si>
  <si>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</si>
  <si>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</si>
  <si>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</si>
  <si>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</si>
  <si>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</si>
  <si>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</si>
  <si>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</si>
  <si>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</si>
  <si>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</si>
  <si>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</si>
  <si>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</si>
  <si>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</si>
  <si>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</si>
  <si>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</si>
  <si>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</si>
  <si>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</si>
  <si>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</si>
  <si>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</si>
  <si>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</si>
  <si>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</si>
  <si>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</si>
  <si>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</si>
  <si>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</si>
  <si>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</si>
  <si>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</si>
  <si>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</si>
  <si>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</si>
  <si>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</si>
  <si>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</si>
  <si>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</si>
  <si>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</si>
  <si>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</si>
  <si>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</si>
  <si>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</si>
  <si>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</si>
  <si>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</si>
  <si>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</si>
  <si>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</si>
  <si>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</si>
  <si>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</si>
  <si>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</si>
  <si>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</si>
  <si>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</si>
  <si>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</si>
  <si>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</si>
  <si>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</si>
  <si>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</si>
  <si>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</si>
  <si>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</si>
  <si>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</si>
  <si>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</si>
  <si>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</si>
  <si>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</si>
  <si>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</si>
  <si>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</si>
  <si>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</si>
  <si>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</si>
  <si>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</si>
  <si>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</si>
  <si>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</si>
  <si>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</si>
  <si>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</si>
  <si>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</si>
  <si>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</si>
  <si>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</si>
  <si>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</si>
  <si>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</si>
  <si>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</si>
  <si>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</si>
  <si>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</si>
  <si>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</si>
  <si>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</si>
  <si>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</si>
  <si>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</si>
  <si>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</si>
  <si>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</si>
  <si>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</si>
  <si>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</si>
  <si>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</si>
  <si>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</si>
  <si>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</si>
  <si>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</si>
  <si>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</si>
  <si>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01.01.2017</t>
  </si>
  <si>
    <t>ja</t>
  </si>
  <si>
    <t>Non. Les surfaces de transport sont découpées.</t>
  </si>
  <si>
    <t>Dans la statistique des zones à bâtir, les places de golf sont attribuées aux zones non constructibles.</t>
  </si>
  <si>
    <t>Faktenblatt Kanton Wallis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</si>
</sst>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E7-4265-9BB6-4A8047231C5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E7-4265-9BB6-4A8047231C5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E7-4265-9BB6-4A8047231C5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11291.967548328399</c:v>
                </c:pt>
                <c:pt idx="1">
                  <c:v>1854.6022533354901</c:v>
                </c:pt>
                <c:pt idx="2">
                  <c:v>528.05839915137494</c:v>
                </c:pt>
                <c:pt idx="3">
                  <c:v>1309.1659431072499</c:v>
                </c:pt>
                <c:pt idx="4">
                  <c:v>1948.8427839630901</c:v>
                </c:pt>
                <c:pt idx="5" formatCode="General">
                  <c:v>0</c:v>
                </c:pt>
                <c:pt idx="6">
                  <c:v>251.345719676264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E7-4265-9BB6-4A8047231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5816"/>
        <c:axId val="490897384"/>
      </c:barChart>
      <c:catAx>
        <c:axId val="490895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7384"/>
        <c:crosses val="autoZero"/>
        <c:auto val="1"/>
        <c:lblAlgn val="ctr"/>
        <c:lblOffset val="100"/>
        <c:noMultiLvlLbl val="0"/>
      </c:catAx>
      <c:valAx>
        <c:axId val="4908973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9581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284-4494-BF8B-AE882B9F078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84-4494-BF8B-AE882B9F078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84-4494-BF8B-AE882B9F078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84-4494-BF8B-AE882B9F078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284-4494-BF8B-AE882B9F07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0.60848452973294564</c:v>
                </c:pt>
                <c:pt idx="1">
                  <c:v>0.4826377124046678</c:v>
                </c:pt>
                <c:pt idx="2">
                  <c:v>0.54711490253895467</c:v>
                </c:pt>
                <c:pt idx="3">
                  <c:v>0.9352036550329681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84-4494-BF8B-AE882B9F078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284-4494-BF8B-AE882B9F078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84-4494-BF8B-AE882B9F078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284-4494-BF8B-AE882B9F078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84-4494-BF8B-AE882B9F078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284-4494-BF8B-AE882B9F07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0.15124214197780672</c:v>
                </c:pt>
                <c:pt idx="1">
                  <c:v>8.6182033331696134E-2</c:v>
                </c:pt>
                <c:pt idx="2">
                  <c:v>0.11589117104555131</c:v>
                </c:pt>
                <c:pt idx="3">
                  <c:v>3.483750055456819E-2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284-4494-BF8B-AE882B9F078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284-4494-BF8B-AE882B9F078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84-4494-BF8B-AE882B9F078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284-4494-BF8B-AE882B9F078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284-4494-BF8B-AE882B9F078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284-4494-BF8B-AE882B9F07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0.24027332828924763</c:v>
                </c:pt>
                <c:pt idx="1">
                  <c:v>0.43118025426363604</c:v>
                </c:pt>
                <c:pt idx="2">
                  <c:v>0.33699392641549403</c:v>
                </c:pt>
                <c:pt idx="3">
                  <c:v>2.9958844412463697E-2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284-4494-BF8B-AE882B9F0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7752"/>
        <c:axId val="487460296"/>
      </c:barChart>
      <c:catAx>
        <c:axId val="4874477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60296"/>
        <c:crosses val="autoZero"/>
        <c:auto val="1"/>
        <c:lblAlgn val="ctr"/>
        <c:lblOffset val="100"/>
        <c:noMultiLvlLbl val="0"/>
      </c:catAx>
      <c:valAx>
        <c:axId val="4874602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47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1765.371631806915</c:v>
                </c:pt>
                <c:pt idx="2">
                  <c:v>3099.6802641442505</c:v>
                </c:pt>
                <c:pt idx="3">
                  <c:v>193.24690046108481</c:v>
                </c:pt>
                <c:pt idx="4">
                  <c:v>2138.0476251181299</c:v>
                </c:pt>
                <c:pt idx="5">
                  <c:v>815.05961669066892</c:v>
                </c:pt>
                <c:pt idx="6">
                  <c:v>910.81240187871401</c:v>
                </c:pt>
                <c:pt idx="7" formatCode="General">
                  <c:v>0</c:v>
                </c:pt>
                <c:pt idx="8">
                  <c:v>2557.3040105394402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95-4F4A-A702-2A831DC2DE62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261.802654199654</c:v>
                </c:pt>
                <c:pt idx="2">
                  <c:v>450.86387371522289</c:v>
                </c:pt>
                <c:pt idx="3">
                  <c:v>25.926915024593097</c:v>
                </c:pt>
                <c:pt idx="4">
                  <c:v>444.06207704438316</c:v>
                </c:pt>
                <c:pt idx="5">
                  <c:v>193.00629013223801</c:v>
                </c:pt>
                <c:pt idx="6">
                  <c:v>108.93135969179099</c:v>
                </c:pt>
                <c:pt idx="7" formatCode="General">
                  <c:v>0</c:v>
                </c:pt>
                <c:pt idx="8">
                  <c:v>489.86695808629884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95-4F4A-A702-2A831DC2DE62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335.03658240924102</c:v>
                </c:pt>
                <c:pt idx="2">
                  <c:v>916.72464553978705</c:v>
                </c:pt>
                <c:pt idx="3">
                  <c:v>20.0021281638811</c:v>
                </c:pt>
                <c:pt idx="4">
                  <c:v>845.32064394528697</c:v>
                </c:pt>
                <c:pt idx="5">
                  <c:v>405.06282355961304</c:v>
                </c:pt>
                <c:pt idx="6">
                  <c:v>256.76197550841499</c:v>
                </c:pt>
                <c:pt idx="7" formatCode="General">
                  <c:v>0</c:v>
                </c:pt>
                <c:pt idx="8">
                  <c:v>951.09126990227105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95-4F4A-A702-2A831DC2D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5792"/>
        <c:axId val="487449320"/>
      </c:barChart>
      <c:catAx>
        <c:axId val="4874457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9320"/>
        <c:crosses val="autoZero"/>
        <c:auto val="1"/>
        <c:lblAlgn val="ctr"/>
        <c:lblOffset val="100"/>
        <c:noMultiLvlLbl val="0"/>
      </c:catAx>
      <c:valAx>
        <c:axId val="48744932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457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9D-4B6A-A311-4112FFA4553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9D-4B6A-A311-4112FFA455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0.74733871366481408</c:v>
                </c:pt>
                <c:pt idx="2">
                  <c:v>0.69386473356224243</c:v>
                </c:pt>
                <c:pt idx="3">
                  <c:v>0.80796963738222138</c:v>
                </c:pt>
                <c:pt idx="4">
                  <c:v>0.62380483604753723</c:v>
                </c:pt>
                <c:pt idx="5">
                  <c:v>0.57677662279928332</c:v>
                </c:pt>
                <c:pt idx="6">
                  <c:v>0.71352002221546074</c:v>
                </c:pt>
                <c:pt idx="7" formatCode="General">
                  <c:v>0</c:v>
                </c:pt>
                <c:pt idx="8">
                  <c:v>0.63960387237654792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9D-4B6A-A311-4112FFA45534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9D-4B6A-A311-4112FFA4553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9D-4B6A-A311-4112FFA455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0.1108295020144535</c:v>
                </c:pt>
                <c:pt idx="2">
                  <c:v>0.10092606815839474</c:v>
                </c:pt>
                <c:pt idx="3">
                  <c:v>0.10840101487205275</c:v>
                </c:pt>
                <c:pt idx="4">
                  <c:v>0.12956122581707938</c:v>
                </c:pt>
                <c:pt idx="5">
                  <c:v>0.13658082663140894</c:v>
                </c:pt>
                <c:pt idx="6">
                  <c:v>8.5335581758577167E-2</c:v>
                </c:pt>
                <c:pt idx="7" formatCode="General">
                  <c:v>0</c:v>
                </c:pt>
                <c:pt idx="8">
                  <c:v>0.12251996714118657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9D-4B6A-A311-4112FFA45534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99D-4B6A-A311-4112FFA4553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9D-4B6A-A311-4112FFA455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0.14183178432073235</c:v>
                </c:pt>
                <c:pt idx="2">
                  <c:v>0.20520919827936288</c:v>
                </c:pt>
                <c:pt idx="3">
                  <c:v>8.3629347745725849E-2</c:v>
                </c:pt>
                <c:pt idx="4">
                  <c:v>0.24663393813538345</c:v>
                </c:pt>
                <c:pt idx="5">
                  <c:v>0.28664255056930771</c:v>
                </c:pt>
                <c:pt idx="6">
                  <c:v>0.20114439602596215</c:v>
                </c:pt>
                <c:pt idx="7" formatCode="General">
                  <c:v>0</c:v>
                </c:pt>
                <c:pt idx="8">
                  <c:v>0.23787616048226551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9D-4B6A-A311-4112FFA45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6376"/>
        <c:axId val="487444616"/>
      </c:barChart>
      <c:catAx>
        <c:axId val="4874563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4616"/>
        <c:crosses val="autoZero"/>
        <c:auto val="1"/>
        <c:lblAlgn val="ctr"/>
        <c:lblOffset val="100"/>
        <c:noMultiLvlLbl val="0"/>
      </c:catAx>
      <c:valAx>
        <c:axId val="48744461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56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2567.81725044528</c:v>
                </c:pt>
                <c:pt idx="4" formatCode="#,##0">
                  <c:v>2794.3368272409098</c:v>
                </c:pt>
                <c:pt idx="5" formatCode="#,##0">
                  <c:v>154.58741745819719</c:v>
                </c:pt>
                <c:pt idx="6" formatCode="#,##0">
                  <c:v>1856.9288801478299</c:v>
                </c:pt>
                <c:pt idx="7" formatCode="#,##0">
                  <c:v>863.49755481117995</c:v>
                </c:pt>
                <c:pt idx="8" formatCode="#,##0">
                  <c:v>3242.35452053576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B3-4AA7-8ADD-175DE3C29659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296.74763250384603</c:v>
                </c:pt>
                <c:pt idx="4" formatCode="#,##0">
                  <c:v>548.23349827253298</c:v>
                </c:pt>
                <c:pt idx="5" formatCode="#,##0">
                  <c:v>22.039995811969497</c:v>
                </c:pt>
                <c:pt idx="6" formatCode="#,##0">
                  <c:v>319.5383216978521</c:v>
                </c:pt>
                <c:pt idx="7" formatCode="#,##0">
                  <c:v>165.51527017937696</c:v>
                </c:pt>
                <c:pt idx="8" formatCode="#,##0">
                  <c:v>622.38540942864006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B3-4AA7-8ADD-175DE3C29659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629.52735516326402</c:v>
                </c:pt>
                <c:pt idx="4" formatCode="#,##0">
                  <c:v>893.79886168420705</c:v>
                </c:pt>
                <c:pt idx="5" formatCode="#,##0">
                  <c:v>47.932540088444306</c:v>
                </c:pt>
                <c:pt idx="6" formatCode="#,##0">
                  <c:v>739.22972865372799</c:v>
                </c:pt>
                <c:pt idx="7" formatCode="#,##0">
                  <c:v>246.27837328453302</c:v>
                </c:pt>
                <c:pt idx="8" formatCode="#,##0">
                  <c:v>1173.23321015431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B3-4AA7-8ADD-175DE3C29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2848"/>
        <c:axId val="487446576"/>
      </c:barChart>
      <c:catAx>
        <c:axId val="4874528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6576"/>
        <c:crosses val="autoZero"/>
        <c:auto val="1"/>
        <c:lblAlgn val="ctr"/>
        <c:lblOffset val="100"/>
        <c:noMultiLvlLbl val="0"/>
      </c:catAx>
      <c:valAx>
        <c:axId val="48744657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528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351-4292-91E2-CAC40216165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51-4292-91E2-CAC40216165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51-4292-91E2-CAC4021616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0.73490253704134878</c:v>
                </c:pt>
                <c:pt idx="4" formatCode="0%">
                  <c:v>0.65960654130084406</c:v>
                </c:pt>
                <c:pt idx="5" formatCode="0%">
                  <c:v>0.68840153885910738</c:v>
                </c:pt>
                <c:pt idx="6" formatCode="0%">
                  <c:v>0.63687307851634944</c:v>
                </c:pt>
                <c:pt idx="7" formatCode="0%">
                  <c:v>0.67709834113111866</c:v>
                </c:pt>
                <c:pt idx="8" formatCode="0%">
                  <c:v>0.6435831296352168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51-4292-91E2-CAC402161658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351-4292-91E2-CAC40216165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51-4292-91E2-CAC40216165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351-4292-91E2-CAC4021616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8.4928391204737552E-2</c:v>
                </c:pt>
                <c:pt idx="4" formatCode="0%">
                  <c:v>0.12941117122872581</c:v>
                </c:pt>
                <c:pt idx="5" formatCode="0%">
                  <c:v>9.8147490157217507E-2</c:v>
                </c:pt>
                <c:pt idx="6" formatCode="0%">
                  <c:v>0.1095924334094355</c:v>
                </c:pt>
                <c:pt idx="7" formatCode="0%">
                  <c:v>0.12978625619250456</c:v>
                </c:pt>
                <c:pt idx="8" formatCode="0%">
                  <c:v>0.1235388502714357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51-4292-91E2-CAC402161658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351-4292-91E2-CAC40216165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51-4292-91E2-CAC40216165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351-4292-91E2-CAC4021616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0.18016907175391367</c:v>
                </c:pt>
                <c:pt idx="4" formatCode="0%">
                  <c:v>0.21098228747043016</c:v>
                </c:pt>
                <c:pt idx="5" formatCode="0%">
                  <c:v>0.21345097098367508</c:v>
                </c:pt>
                <c:pt idx="6" formatCode="0%">
                  <c:v>0.25353448807421503</c:v>
                </c:pt>
                <c:pt idx="7" formatCode="0%">
                  <c:v>0.19311540267637675</c:v>
                </c:pt>
                <c:pt idx="8" formatCode="0%">
                  <c:v>0.23287802009334752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351-4292-91E2-CAC402161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5992"/>
        <c:axId val="426593048"/>
      </c:barChart>
      <c:catAx>
        <c:axId val="4265859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3048"/>
        <c:crosses val="autoZero"/>
        <c:auto val="1"/>
        <c:lblAlgn val="ctr"/>
        <c:lblOffset val="100"/>
        <c:noMultiLvlLbl val="0"/>
      </c:catAx>
      <c:valAx>
        <c:axId val="42659304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85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64.558401436954497</c:v>
                </c:pt>
                <c:pt idx="1">
                  <c:v>16.498926783057598</c:v>
                </c:pt>
                <c:pt idx="2">
                  <c:v>4.3620916876468208</c:v>
                </c:pt>
                <c:pt idx="3">
                  <c:v>32.879679685406998</c:v>
                </c:pt>
                <c:pt idx="4">
                  <c:v>34.894000691077999</c:v>
                </c:pt>
                <c:pt idx="5" formatCode="General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3D-48EB-8E2C-EC641175C9B6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171.940708273306</c:v>
                </c:pt>
                <c:pt idx="1">
                  <c:v>71.335450058168504</c:v>
                </c:pt>
                <c:pt idx="2">
                  <c:v>31.284278745573399</c:v>
                </c:pt>
                <c:pt idx="3">
                  <c:v>132.77142267108201</c:v>
                </c:pt>
                <c:pt idx="4">
                  <c:v>88.761202460242004</c:v>
                </c:pt>
                <c:pt idx="5" formatCode="General">
                  <c:v>0</c:v>
                </c:pt>
                <c:pt idx="6">
                  <c:v>1.7386153599231899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3D-48EB-8E2C-EC641175C9B6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765.70078721791492</c:v>
                </c:pt>
                <c:pt idx="1">
                  <c:v>234.79325542475897</c:v>
                </c:pt>
                <c:pt idx="2">
                  <c:v>72.314395406933102</c:v>
                </c:pt>
                <c:pt idx="3">
                  <c:v>126.50360927216101</c:v>
                </c:pt>
                <c:pt idx="4">
                  <c:v>214.35459277333197</c:v>
                </c:pt>
                <c:pt idx="5" formatCode="General">
                  <c:v>0</c:v>
                </c:pt>
                <c:pt idx="6">
                  <c:v>13.957404830074999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3D-48EB-8E2C-EC641175C9B6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3739.9194708644195</c:v>
                </c:pt>
                <c:pt idx="1">
                  <c:v>349.32185558586696</c:v>
                </c:pt>
                <c:pt idx="2">
                  <c:v>225.728742915525</c:v>
                </c:pt>
                <c:pt idx="3">
                  <c:v>394.491236516595</c:v>
                </c:pt>
                <c:pt idx="4">
                  <c:v>577.67899555149302</c:v>
                </c:pt>
                <c:pt idx="5" formatCode="General">
                  <c:v>0</c:v>
                </c:pt>
                <c:pt idx="6">
                  <c:v>59.310900434495906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3D-48EB-8E2C-EC641175C9B6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6549.8481880070904</c:v>
                </c:pt>
                <c:pt idx="1">
                  <c:v>1182.6527217827099</c:v>
                </c:pt>
                <c:pt idx="2">
                  <c:v>194.36887265337302</c:v>
                </c:pt>
                <c:pt idx="3">
                  <c:v>622.520002065266</c:v>
                </c:pt>
                <c:pt idx="4">
                  <c:v>1033.15400888415</c:v>
                </c:pt>
                <c:pt idx="5" formatCode="General">
                  <c:v>0</c:v>
                </c:pt>
                <c:pt idx="6">
                  <c:v>176.33880415241399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3D-48EB-8E2C-EC641175C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1680"/>
        <c:axId val="426588344"/>
      </c:barChart>
      <c:catAx>
        <c:axId val="426581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8344"/>
        <c:crosses val="autoZero"/>
        <c:auto val="1"/>
        <c:lblAlgn val="ctr"/>
        <c:lblOffset val="100"/>
        <c:noMultiLvlLbl val="0"/>
      </c:catAx>
      <c:valAx>
        <c:axId val="42658834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81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B5-4DE0-9A66-4CA4F76DED9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B5-4DE0-9A66-4CA4F76DED9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B5-4DE0-9A66-4CA4F76DED9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B5-4DE0-9A66-4CA4F76DE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5.7171968585577942E-3</c:v>
                </c:pt>
                <c:pt idx="1">
                  <c:v>8.8962078753851009E-3</c:v>
                </c:pt>
                <c:pt idx="2">
                  <c:v>8.2606239029994703E-3</c:v>
                </c:pt>
                <c:pt idx="3">
                  <c:v>2.5114982313831198E-2</c:v>
                </c:pt>
                <c:pt idx="4">
                  <c:v>1.7904984786164858E-2</c:v>
                </c:pt>
                <c:pt idx="5" formatCode="General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B5-4DE0-9A66-4CA4F76DED95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B5-4DE0-9A66-4CA4F76DED9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B5-4DE0-9A66-4CA4F76DED9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B5-4DE0-9A66-4CA4F76DE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1.5226815647818193E-2</c:v>
                </c:pt>
                <c:pt idx="1">
                  <c:v>3.8464016535505324E-2</c:v>
                </c:pt>
                <c:pt idx="2">
                  <c:v>5.924397727026999E-2</c:v>
                </c:pt>
                <c:pt idx="3">
                  <c:v>0.10141680101726802</c:v>
                </c:pt>
                <c:pt idx="4">
                  <c:v>4.5545593746110336E-2</c:v>
                </c:pt>
                <c:pt idx="5" formatCode="General">
                  <c:v>0</c:v>
                </c:pt>
                <c:pt idx="6">
                  <c:v>6.9172267062285117E-3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B5-4DE0-9A66-4CA4F76DED95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B5-4DE0-9A66-4CA4F76DED9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B5-4DE0-9A66-4CA4F76DED9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B5-4DE0-9A66-4CA4F76DE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6.7809332911574136E-2</c:v>
                </c:pt>
                <c:pt idx="1">
                  <c:v>0.12660033197686288</c:v>
                </c:pt>
                <c:pt idx="2">
                  <c:v>0.13694394020216488</c:v>
                </c:pt>
                <c:pt idx="3">
                  <c:v>9.662916244638009E-2</c:v>
                </c:pt>
                <c:pt idx="4">
                  <c:v>0.10999070460362574</c:v>
                </c:pt>
                <c:pt idx="5" formatCode="General">
                  <c:v>0</c:v>
                </c:pt>
                <c:pt idx="6">
                  <c:v>5.5530703147879085E-2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2B5-4DE0-9A66-4CA4F76DED95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B5-4DE0-9A66-4CA4F76DED9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B5-4DE0-9A66-4CA4F76DED9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B5-4DE0-9A66-4CA4F76DE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0.33120175490971487</c:v>
                </c:pt>
                <c:pt idx="1">
                  <c:v>0.18835405984698936</c:v>
                </c:pt>
                <c:pt idx="2">
                  <c:v>0.42746929290886138</c:v>
                </c:pt>
                <c:pt idx="3">
                  <c:v>0.30133019916471376</c:v>
                </c:pt>
                <c:pt idx="4">
                  <c:v>0.29642154587568265</c:v>
                </c:pt>
                <c:pt idx="5" formatCode="General">
                  <c:v>0</c:v>
                </c:pt>
                <c:pt idx="6">
                  <c:v>0.23597338083685196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2B5-4DE0-9A66-4CA4F76DED95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2B5-4DE0-9A66-4CA4F76DED9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B5-4DE0-9A66-4CA4F76DED9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B5-4DE0-9A66-4CA4F76DED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0.58004489967233497</c:v>
                </c:pt>
                <c:pt idx="1">
                  <c:v>0.63768538376525741</c:v>
                </c:pt>
                <c:pt idx="2">
                  <c:v>0.36808216571570429</c:v>
                </c:pt>
                <c:pt idx="3">
                  <c:v>0.47550885505780693</c:v>
                </c:pt>
                <c:pt idx="4">
                  <c:v>0.53013717098841651</c:v>
                </c:pt>
                <c:pt idx="5" formatCode="General">
                  <c:v>0</c:v>
                </c:pt>
                <c:pt idx="6">
                  <c:v>0.70157868930904044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2B5-4DE0-9A66-4CA4F76DE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3640"/>
        <c:axId val="426590696"/>
      </c:barChart>
      <c:catAx>
        <c:axId val="4265836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0696"/>
        <c:crosses val="autoZero"/>
        <c:auto val="1"/>
        <c:lblAlgn val="ctr"/>
        <c:lblOffset val="100"/>
        <c:noMultiLvlLbl val="0"/>
      </c:catAx>
      <c:valAx>
        <c:axId val="4265906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83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4BD-4F1E-B37E-AE429C19868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BD-4F1E-B37E-AE429C19868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4BD-4F1E-B37E-AE429C19868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11605.83267</c:v>
                </c:pt>
                <c:pt idx="1">
                  <c:v>1666.4395589999999</c:v>
                </c:pt>
                <c:pt idx="2">
                  <c:v>704.56598989999998</c:v>
                </c:pt>
                <c:pt idx="3">
                  <c:v>1238.965158</c:v>
                </c:pt>
                <c:pt idx="4">
                  <c:v>1694.0366550000001</c:v>
                </c:pt>
                <c:pt idx="5" formatCode="General">
                  <c:v>0</c:v>
                </c:pt>
                <c:pt idx="6">
                  <c:v>355.00592749999998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BD-4F1E-B37E-AE429C19868E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4BD-4F1E-B37E-AE429C19868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BD-4F1E-B37E-AE429C19868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4BD-4F1E-B37E-AE429C19868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11291.967548328399</c:v>
                </c:pt>
                <c:pt idx="1">
                  <c:v>1854.6022533354901</c:v>
                </c:pt>
                <c:pt idx="2">
                  <c:v>528.05839915137494</c:v>
                </c:pt>
                <c:pt idx="3">
                  <c:v>1309.1659431072499</c:v>
                </c:pt>
                <c:pt idx="4">
                  <c:v>1948.8427839630901</c:v>
                </c:pt>
                <c:pt idx="5" formatCode="General">
                  <c:v>0</c:v>
                </c:pt>
                <c:pt idx="6">
                  <c:v>251.345719676264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4BD-4F1E-B37E-AE429C198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26587168"/>
        <c:axId val="426594616"/>
      </c:barChart>
      <c:catAx>
        <c:axId val="426587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4616"/>
        <c:crosses val="autoZero"/>
        <c:auto val="1"/>
        <c:lblAlgn val="ctr"/>
        <c:lblOffset val="100"/>
        <c:noMultiLvlLbl val="0"/>
      </c:catAx>
      <c:valAx>
        <c:axId val="4265946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87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CC-4258-9889-1B2E2D6974D6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CC-4258-9889-1B2E2D6974D6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CC-4258-9889-1B2E2D6974D6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CC-4258-9889-1B2E2D6974D6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CC-4258-9889-1B2E2D6974D6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CC-4258-9889-1B2E2D6974D6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CC-4258-9889-1B2E2D6974D6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EBCC-4258-9889-1B2E2D6974D6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EBCC-4258-9889-1B2E2D6974D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BCC-4258-9889-1B2E2D6974D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BCC-4258-9889-1B2E2D6974D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BCC-4258-9889-1B2E2D6974D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BCC-4258-9889-1B2E2D6974D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BCC-4258-9889-1B2E2D6974D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BCC-4258-9889-1B2E2D6974D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BCC-4258-9889-1B2E2D6974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11291.967548328399</c:v>
                </c:pt>
                <c:pt idx="1">
                  <c:v>1854.6022533354901</c:v>
                </c:pt>
                <c:pt idx="2">
                  <c:v>528.05839915137494</c:v>
                </c:pt>
                <c:pt idx="3">
                  <c:v>1309.1659431072499</c:v>
                </c:pt>
                <c:pt idx="4">
                  <c:v>1948.8427839630901</c:v>
                </c:pt>
                <c:pt idx="5" formatCode="General">
                  <c:v>0</c:v>
                </c:pt>
                <c:pt idx="6">
                  <c:v>251.345719676264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BCC-4258-9889-1B2E2D697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0C-4566-9AB8-2CADC602582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0C-4566-9AB8-2CADC602582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2362.2108684158102</c:v>
                </c:pt>
                <c:pt idx="2">
                  <c:v>4467.2687833992604</c:v>
                </c:pt>
                <c:pt idx="3">
                  <c:v>239.175943649559</c:v>
                </c:pt>
                <c:pt idx="4">
                  <c:v>3427.4303461078002</c:v>
                </c:pt>
                <c:pt idx="5">
                  <c:v>1413.12873038252</c:v>
                </c:pt>
                <c:pt idx="6">
                  <c:v>1276.50573707892</c:v>
                </c:pt>
                <c:pt idx="7" formatCode="General">
                  <c:v>0</c:v>
                </c:pt>
                <c:pt idx="8">
                  <c:v>3998.2622385280101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0C-4566-9AB8-2CADC6025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86016"/>
        <c:axId val="490892680"/>
      </c:barChart>
      <c:catAx>
        <c:axId val="4908860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2680"/>
        <c:crosses val="autoZero"/>
        <c:auto val="1"/>
        <c:lblAlgn val="ctr"/>
        <c:lblOffset val="100"/>
        <c:noMultiLvlLbl val="0"/>
      </c:catAx>
      <c:valAx>
        <c:axId val="4908926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8601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4BB-422C-B257-E2A6421526C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BB-422C-B257-E2A6421526C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381.05706770592667</c:v>
                </c:pt>
                <c:pt idx="2">
                  <c:v>369.44613567866327</c:v>
                </c:pt>
                <c:pt idx="3">
                  <c:v>282.74730304948457</c:v>
                </c:pt>
                <c:pt idx="4">
                  <c:v>649.95929420055757</c:v>
                </c:pt>
                <c:pt idx="5">
                  <c:v>862.97937733283663</c:v>
                </c:pt>
                <c:pt idx="6">
                  <c:v>573.53000722420813</c:v>
                </c:pt>
                <c:pt idx="7" formatCode="General">
                  <c:v>0</c:v>
                </c:pt>
                <c:pt idx="8">
                  <c:v>859.91531282863264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BB-422C-B257-E2A642152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0720"/>
        <c:axId val="490891504"/>
      </c:barChart>
      <c:catAx>
        <c:axId val="4908907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1504"/>
        <c:crosses val="autoZero"/>
        <c:auto val="1"/>
        <c:lblAlgn val="ctr"/>
        <c:lblOffset val="100"/>
        <c:noMultiLvlLbl val="0"/>
      </c:catAx>
      <c:valAx>
        <c:axId val="49089150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072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BBE-48F9-ACF7-098FB5B5F67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BE-48F9-ACF7-098FB5B5F67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228.70802811790776</c:v>
                </c:pt>
                <c:pt idx="2">
                  <c:v>233.38255213303421</c:v>
                </c:pt>
                <c:pt idx="3">
                  <c:v>222.84165065644183</c:v>
                </c:pt>
                <c:pt idx="4">
                  <c:v>505.71463188063274</c:v>
                </c:pt>
                <c:pt idx="5">
                  <c:v>661.9490024276372</c:v>
                </c:pt>
                <c:pt idx="6">
                  <c:v>367.37149597919819</c:v>
                </c:pt>
                <c:pt idx="7" formatCode="General">
                  <c:v>0</c:v>
                </c:pt>
                <c:pt idx="8">
                  <c:v>622.47201372026564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E-48F9-ACF7-098FB5B5F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9056"/>
        <c:axId val="500815136"/>
      </c:barChart>
      <c:catAx>
        <c:axId val="5008190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5136"/>
        <c:crosses val="autoZero"/>
        <c:auto val="1"/>
        <c:lblAlgn val="ctr"/>
        <c:lblOffset val="100"/>
        <c:noMultiLvlLbl val="0"/>
      </c:catAx>
      <c:valAx>
        <c:axId val="50081513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905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64D-4366-A1AF-3912E306852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64D-4366-A1AF-3912E30685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64D-4366-A1AF-3912E306852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3494.0922381123901</c:v>
                </c:pt>
                <c:pt idx="4" formatCode="#,##0">
                  <c:v>4236.3691871976498</c:v>
                </c:pt>
                <c:pt idx="5" formatCode="#,##0">
                  <c:v>224.55995335861101</c:v>
                </c:pt>
                <c:pt idx="6" formatCode="#,##0">
                  <c:v>2915.69693049941</c:v>
                </c:pt>
                <c:pt idx="7" formatCode="#,##0">
                  <c:v>1275.29119827509</c:v>
                </c:pt>
                <c:pt idx="8" formatCode="#,##0">
                  <c:v>5037.97314011871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4D-4366-A1AF-3912E3068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4744"/>
        <c:axId val="500813176"/>
      </c:barChart>
      <c:catAx>
        <c:axId val="5008147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3176"/>
        <c:crosses val="autoZero"/>
        <c:auto val="1"/>
        <c:lblAlgn val="ctr"/>
        <c:lblOffset val="100"/>
        <c:noMultiLvlLbl val="0"/>
      </c:catAx>
      <c:valAx>
        <c:axId val="50081317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474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051-4939-AEBC-1AAD720A0BD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51-4939-AEBC-1AAD720A0BD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051-4939-AEBC-1AAD720A0BD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329.27721489269936</c:v>
                </c:pt>
                <c:pt idx="4" formatCode="#,##0">
                  <c:v>493.13434146200535</c:v>
                </c:pt>
                <c:pt idx="5" formatCode="#,##0">
                  <c:v>597.07512193196226</c:v>
                </c:pt>
                <c:pt idx="6" formatCode="#,##0">
                  <c:v>609.36652117108554</c:v>
                </c:pt>
                <c:pt idx="7" formatCode="#,##0">
                  <c:v>492.52353851430502</c:v>
                </c:pt>
                <c:pt idx="8" formatCode="#,##0">
                  <c:v>843.79679431191335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51-4939-AEBC-1AAD720A0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2784"/>
        <c:axId val="500809648"/>
      </c:barChart>
      <c:catAx>
        <c:axId val="5008127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9648"/>
        <c:crosses val="autoZero"/>
        <c:auto val="1"/>
        <c:lblAlgn val="ctr"/>
        <c:lblOffset val="100"/>
        <c:noMultiLvlLbl val="0"/>
      </c:catAx>
      <c:valAx>
        <c:axId val="5008096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278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3D-42C0-8DBF-1197CC5A33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3D-42C0-8DBF-1197CC5A33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93D-42C0-8DBF-1197CC5A335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182.51630997243993</c:v>
                </c:pt>
                <c:pt idx="4" formatCode="#,##0">
                  <c:v>386.5370889247659</c:v>
                </c:pt>
                <c:pt idx="5" formatCode="#,##0">
                  <c:v>441.26538290157396</c:v>
                </c:pt>
                <c:pt idx="6" formatCode="#,##0">
                  <c:v>461.97308529001646</c:v>
                </c:pt>
                <c:pt idx="7" formatCode="#,##0">
                  <c:v>377.79689485575602</c:v>
                </c:pt>
                <c:pt idx="8" formatCode="#,##0">
                  <c:v>556.4607603736315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3D-42C0-8DBF-1197CC5A3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2392"/>
        <c:axId val="487445400"/>
      </c:barChart>
      <c:catAx>
        <c:axId val="500812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5400"/>
        <c:crosses val="autoZero"/>
        <c:auto val="1"/>
        <c:lblAlgn val="ctr"/>
        <c:lblOffset val="100"/>
        <c:noMultiLvlLbl val="0"/>
      </c:catAx>
      <c:valAx>
        <c:axId val="48744540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23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6870.9875634042892</c:v>
                </c:pt>
                <c:pt idx="1">
                  <c:v>895.10098897038313</c:v>
                </c:pt>
                <c:pt idx="2">
                  <c:v>288.90861958658093</c:v>
                </c:pt>
                <c:pt idx="3">
                  <c:v>1224.3367750385828</c:v>
                </c:pt>
                <c:pt idx="4">
                  <c:v>1948.8427839630901</c:v>
                </c:pt>
                <c:pt idx="5" formatCode="General">
                  <c:v>0</c:v>
                </c:pt>
                <c:pt idx="6">
                  <c:v>251.345719676264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3D-4B22-971E-A8E1C606F0E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1707.8213591530698</c:v>
                </c:pt>
                <c:pt idx="1">
                  <c:v>159.83339321399797</c:v>
                </c:pt>
                <c:pt idx="2">
                  <c:v>61.197306258091999</c:v>
                </c:pt>
                <c:pt idx="3">
                  <c:v>45.608069269020604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3D-4B22-971E-A8E1C606F0E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2713.1586257710401</c:v>
                </c:pt>
                <c:pt idx="1">
                  <c:v>799.66787115110901</c:v>
                </c:pt>
                <c:pt idx="2">
                  <c:v>177.95247330670202</c:v>
                </c:pt>
                <c:pt idx="3">
                  <c:v>39.221098799646398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3D-4B22-971E-A8E1C606F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2064"/>
        <c:axId val="487455200"/>
      </c:barChart>
      <c:catAx>
        <c:axId val="4874520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5200"/>
        <c:crosses val="autoZero"/>
        <c:auto val="1"/>
        <c:lblAlgn val="ctr"/>
        <c:lblOffset val="100"/>
        <c:noMultiLvlLbl val="0"/>
      </c:catAx>
      <c:valAx>
        <c:axId val="4874552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2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1"/>
  <sheetViews>
    <sheetView tabSelected="1" workbookViewId="0"/>
  </sheetViews>
  <sheetFormatPr baseColWidth="10" defaultRowHeight="15" x14ac:dyDescent="0.2"/>
  <cols>
    <col min="1" max="1" width="37.7109375" style="29" customWidth="1"/>
    <col min="2" max="2" width="57.7109375" style="29" customWidth="1"/>
    <col min="3" max="16384" width="11.42578125" style="30"/>
  </cols>
  <sheetData>
    <row r="1" spans="1:2" ht="18.75" x14ac:dyDescent="0.2">
      <c r="A1" s="28" t="s">
        <v>63</v>
      </c>
    </row>
    <row r="2" spans="1:2" ht="18.75" x14ac:dyDescent="0.2">
      <c r="A2" s="28" t="s">
        <v>64</v>
      </c>
    </row>
    <row r="4" spans="1:2" ht="12.75" x14ac:dyDescent="0.2">
      <c r="A4" s="55" t="s">
        <v>138</v>
      </c>
      <c r="B4" s="56"/>
    </row>
    <row r="5" spans="1:2" ht="12.75" x14ac:dyDescent="0.2">
      <c r="A5" s="57"/>
      <c r="B5" s="58"/>
    </row>
    <row r="6" spans="1:2" x14ac:dyDescent="0.2">
      <c r="A6" s="31" t="s">
        <v>65</v>
      </c>
      <c r="B6" s="32" t="s">
        <v>134</v>
      </c>
    </row>
    <row r="7" spans="1:2" x14ac:dyDescent="0.2">
      <c r="A7" s="33"/>
      <c r="B7" s="34"/>
    </row>
    <row r="8" spans="1:2" x14ac:dyDescent="0.2">
      <c r="A8" s="31" t="s">
        <v>66</v>
      </c>
      <c r="B8" s="32" t="s">
        <v>135</v>
      </c>
    </row>
    <row r="9" spans="1:2" x14ac:dyDescent="0.2">
      <c r="A9" s="35" t="s">
        <v>67</v>
      </c>
      <c r="B9" s="36">
        <v>126</v>
      </c>
    </row>
    <row r="10" spans="1:2" x14ac:dyDescent="0.2">
      <c r="A10" s="33"/>
      <c r="B10" s="34"/>
    </row>
    <row r="11" spans="1:2" x14ac:dyDescent="0.2">
      <c r="A11" s="31" t="s">
        <v>68</v>
      </c>
      <c r="B11" s="37"/>
    </row>
    <row r="12" spans="1:2" x14ac:dyDescent="0.2">
      <c r="A12" s="35" t="s">
        <v>69</v>
      </c>
      <c r="B12" s="38">
        <v>13</v>
      </c>
    </row>
    <row r="13" spans="1:2" x14ac:dyDescent="0.2">
      <c r="A13" s="33"/>
      <c r="B13" s="39"/>
    </row>
    <row r="14" spans="1:2" x14ac:dyDescent="0.2">
      <c r="A14" s="31" t="s">
        <v>26</v>
      </c>
      <c r="B14" s="37" t="s">
        <v>136</v>
      </c>
    </row>
    <row r="15" spans="1:2" x14ac:dyDescent="0.2">
      <c r="A15" s="33"/>
      <c r="B15" s="39"/>
    </row>
    <row r="16" spans="1:2" ht="30" x14ac:dyDescent="0.2">
      <c r="A16" s="40" t="s">
        <v>70</v>
      </c>
      <c r="B16" s="41" t="s">
        <v>137</v>
      </c>
    </row>
    <row r="17" spans="1:2" x14ac:dyDescent="0.2">
      <c r="A17" s="33"/>
      <c r="B17" s="34"/>
    </row>
    <row r="19" spans="1:2" ht="17.100000000000001" customHeight="1" x14ac:dyDescent="0.2">
      <c r="A19" s="42" t="s">
        <v>71</v>
      </c>
    </row>
    <row r="20" spans="1:2" ht="15" customHeight="1" x14ac:dyDescent="0.2">
      <c r="A20" s="43" t="s">
        <v>72</v>
      </c>
    </row>
    <row r="21" spans="1:2" ht="15" customHeight="1" x14ac:dyDescent="0.2">
      <c r="A21" s="43" t="s">
        <v>73</v>
      </c>
    </row>
    <row r="22" spans="1:2" ht="15" customHeight="1" x14ac:dyDescent="0.2">
      <c r="A22" s="43" t="s">
        <v>74</v>
      </c>
    </row>
    <row r="23" spans="1:2" ht="15" customHeight="1" x14ac:dyDescent="0.2">
      <c r="A23" s="43" t="s">
        <v>75</v>
      </c>
    </row>
    <row r="24" spans="1:2" ht="15" customHeight="1" x14ac:dyDescent="0.2">
      <c r="A24" s="43" t="s">
        <v>76</v>
      </c>
    </row>
    <row r="25" spans="1:2" ht="15" customHeight="1" x14ac:dyDescent="0.2">
      <c r="A25" s="43" t="s">
        <v>77</v>
      </c>
    </row>
    <row r="26" spans="1:2" ht="15" customHeight="1" x14ac:dyDescent="0.2">
      <c r="A26" s="43" t="s">
        <v>78</v>
      </c>
    </row>
    <row r="27" spans="1:2" ht="15" customHeight="1" x14ac:dyDescent="0.2">
      <c r="A27" s="43" t="s">
        <v>79</v>
      </c>
    </row>
    <row r="28" spans="1:2" ht="15" customHeight="1" x14ac:dyDescent="0.2">
      <c r="A28" s="43" t="s">
        <v>80</v>
      </c>
    </row>
    <row r="29" spans="1:2" x14ac:dyDescent="0.2">
      <c r="A29" s="43"/>
    </row>
    <row r="30" spans="1:2" x14ac:dyDescent="0.2">
      <c r="A30" s="43"/>
    </row>
    <row r="31" spans="1:2" x14ac:dyDescent="0.2">
      <c r="A31" s="43"/>
    </row>
    <row r="32" spans="1:2" x14ac:dyDescent="0.2">
      <c r="A32" s="44" t="s">
        <v>64</v>
      </c>
    </row>
    <row r="33" spans="1:1" x14ac:dyDescent="0.2">
      <c r="A33" s="44" t="s">
        <v>81</v>
      </c>
    </row>
    <row r="34" spans="1:1" x14ac:dyDescent="0.2">
      <c r="A34" s="44" t="s">
        <v>82</v>
      </c>
    </row>
    <row r="35" spans="1:1" x14ac:dyDescent="0.2">
      <c r="A35" s="44"/>
    </row>
    <row r="36" spans="1:1" x14ac:dyDescent="0.2">
      <c r="A36" s="44" t="s">
        <v>83</v>
      </c>
    </row>
    <row r="37" spans="1:1" x14ac:dyDescent="0.2">
      <c r="A37" s="44" t="s">
        <v>63</v>
      </c>
    </row>
    <row r="38" spans="1:1" x14ac:dyDescent="0.2">
      <c r="A38" s="44" t="s">
        <v>84</v>
      </c>
    </row>
    <row r="39" spans="1:1" x14ac:dyDescent="0.2">
      <c r="A39" s="45" t="s">
        <v>85</v>
      </c>
    </row>
    <row r="40" spans="1:1" x14ac:dyDescent="0.2">
      <c r="A40" s="44"/>
    </row>
    <row r="41" spans="1:1" x14ac:dyDescent="0.2">
      <c r="A41" s="44" t="s">
        <v>86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11605.83267</v>
      </c>
      <c r="D2" s="15">
        <v>11291.967548328399</v>
      </c>
      <c r="E2" s="15">
        <f t="shared" ref="E2:E11" si="0">D2-C2</f>
        <v>-313.86512167160072</v>
      </c>
      <c r="F2" s="25">
        <f t="shared" ref="F2:F11" si="1">D2/C2-1</f>
        <v>-2.7043740039688235E-2</v>
      </c>
    </row>
    <row r="3" spans="1:6" ht="15" customHeight="1" x14ac:dyDescent="0.25">
      <c r="A3" s="8">
        <v>12</v>
      </c>
      <c r="B3" s="8" t="s">
        <v>2</v>
      </c>
      <c r="C3" s="17">
        <v>1666.4395589999999</v>
      </c>
      <c r="D3" s="17">
        <v>1854.6022533354901</v>
      </c>
      <c r="E3" s="17">
        <f t="shared" si="0"/>
        <v>188.16269433549019</v>
      </c>
      <c r="F3" s="26">
        <f t="shared" si="1"/>
        <v>0.11291300264643445</v>
      </c>
    </row>
    <row r="4" spans="1:6" ht="15" customHeight="1" x14ac:dyDescent="0.25">
      <c r="A4" s="8">
        <v>13</v>
      </c>
      <c r="B4" s="8" t="s">
        <v>3</v>
      </c>
      <c r="C4" s="17">
        <v>704.56598989999998</v>
      </c>
      <c r="D4" s="17">
        <v>528.05839915137494</v>
      </c>
      <c r="E4" s="17">
        <f t="shared" si="0"/>
        <v>-176.50759074862503</v>
      </c>
      <c r="F4" s="26">
        <f t="shared" si="1"/>
        <v>-0.25051960111454852</v>
      </c>
    </row>
    <row r="5" spans="1:6" ht="15" customHeight="1" x14ac:dyDescent="0.25">
      <c r="A5" s="8">
        <v>14</v>
      </c>
      <c r="B5" s="8" t="s">
        <v>4</v>
      </c>
      <c r="C5" s="17">
        <v>1238.965158</v>
      </c>
      <c r="D5" s="17">
        <v>1309.1659431072499</v>
      </c>
      <c r="E5" s="17">
        <f t="shared" si="0"/>
        <v>70.200785107249885</v>
      </c>
      <c r="F5" s="26">
        <f t="shared" si="1"/>
        <v>5.6660822666370736E-2</v>
      </c>
    </row>
    <row r="6" spans="1:6" ht="15" customHeight="1" x14ac:dyDescent="0.25">
      <c r="A6" s="8">
        <v>15</v>
      </c>
      <c r="B6" s="8" t="s">
        <v>5</v>
      </c>
      <c r="C6" s="17">
        <v>1694.0366550000001</v>
      </c>
      <c r="D6" s="17">
        <v>1948.8427839630901</v>
      </c>
      <c r="E6" s="17">
        <f t="shared" si="0"/>
        <v>254.80612896309003</v>
      </c>
      <c r="F6" s="26">
        <f t="shared" si="1"/>
        <v>0.15041358651303205</v>
      </c>
    </row>
    <row r="7" spans="1:6" ht="15" customHeight="1" x14ac:dyDescent="0.25">
      <c r="A7" s="8">
        <v>16</v>
      </c>
      <c r="B7" s="8" t="s">
        <v>25</v>
      </c>
      <c r="C7" s="13" t="s">
        <v>62</v>
      </c>
      <c r="D7" s="13" t="s">
        <v>62</v>
      </c>
      <c r="E7" s="13" t="s">
        <v>62</v>
      </c>
      <c r="F7" s="13" t="s">
        <v>62</v>
      </c>
    </row>
    <row r="8" spans="1:6" ht="15" customHeight="1" x14ac:dyDescent="0.25">
      <c r="A8" s="8">
        <v>17</v>
      </c>
      <c r="B8" s="8" t="s">
        <v>6</v>
      </c>
      <c r="C8" s="17">
        <v>355.00592749999998</v>
      </c>
      <c r="D8" s="17">
        <v>251.345719676264</v>
      </c>
      <c r="E8" s="17">
        <f t="shared" si="0"/>
        <v>-103.66020782373599</v>
      </c>
      <c r="F8" s="26">
        <f t="shared" si="1"/>
        <v>-0.29199570991314217</v>
      </c>
    </row>
    <row r="9" spans="1:6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</row>
    <row r="10" spans="1:6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</row>
    <row r="11" spans="1:6" ht="15" customHeight="1" x14ac:dyDescent="0.2">
      <c r="A11" s="61"/>
      <c r="B11" s="61"/>
      <c r="C11" s="11">
        <f t="shared" ref="C11:D11" si="2">SUM(C2:C10)</f>
        <v>17264.845959399998</v>
      </c>
      <c r="D11" s="11">
        <f t="shared" si="2"/>
        <v>17183.982647561868</v>
      </c>
      <c r="E11" s="24">
        <f t="shared" si="0"/>
        <v>-80.863311838129448</v>
      </c>
      <c r="F11" s="27">
        <f t="shared" si="1"/>
        <v>-4.6836972671686627E-3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4" customWidth="1"/>
    <col min="2" max="2" width="70.7109375" style="54" customWidth="1"/>
    <col min="3" max="16384" width="11.42578125" style="46"/>
  </cols>
  <sheetData>
    <row r="1" spans="1:2" x14ac:dyDescent="0.25">
      <c r="A1" s="59" t="s">
        <v>87</v>
      </c>
      <c r="B1" s="59" t="s">
        <v>88</v>
      </c>
    </row>
    <row r="2" spans="1:2" x14ac:dyDescent="0.25">
      <c r="A2" s="60"/>
      <c r="B2" s="60"/>
    </row>
    <row r="3" spans="1:2" x14ac:dyDescent="0.25">
      <c r="A3" s="47" t="s">
        <v>28</v>
      </c>
      <c r="B3" s="48" t="s">
        <v>89</v>
      </c>
    </row>
    <row r="4" spans="1:2" x14ac:dyDescent="0.25">
      <c r="A4" s="49" t="s">
        <v>34</v>
      </c>
      <c r="B4" s="50" t="s">
        <v>90</v>
      </c>
    </row>
    <row r="5" spans="1:2" ht="30" x14ac:dyDescent="0.25">
      <c r="A5" s="49" t="s">
        <v>0</v>
      </c>
      <c r="B5" s="50" t="s">
        <v>91</v>
      </c>
    </row>
    <row r="6" spans="1:2" ht="30" x14ac:dyDescent="0.25">
      <c r="A6" s="49" t="s">
        <v>35</v>
      </c>
      <c r="B6" s="50" t="s">
        <v>92</v>
      </c>
    </row>
    <row r="7" spans="1:2" ht="30" x14ac:dyDescent="0.25">
      <c r="A7" s="49" t="s">
        <v>36</v>
      </c>
      <c r="B7" s="50" t="s">
        <v>93</v>
      </c>
    </row>
    <row r="8" spans="1:2" x14ac:dyDescent="0.25">
      <c r="A8" s="49" t="s">
        <v>29</v>
      </c>
      <c r="B8" s="50" t="s">
        <v>94</v>
      </c>
    </row>
    <row r="9" spans="1:2" ht="30" x14ac:dyDescent="0.25">
      <c r="A9" s="49" t="s">
        <v>30</v>
      </c>
      <c r="B9" s="50" t="s">
        <v>95</v>
      </c>
    </row>
    <row r="10" spans="1:2" ht="45" x14ac:dyDescent="0.25">
      <c r="A10" s="49" t="s">
        <v>31</v>
      </c>
      <c r="B10" s="50" t="s">
        <v>96</v>
      </c>
    </row>
    <row r="11" spans="1:2" ht="17.25" x14ac:dyDescent="0.25">
      <c r="A11" s="49" t="s">
        <v>97</v>
      </c>
      <c r="B11" s="50" t="s">
        <v>98</v>
      </c>
    </row>
    <row r="12" spans="1:2" ht="45" x14ac:dyDescent="0.25">
      <c r="A12" s="49" t="s">
        <v>32</v>
      </c>
      <c r="B12" s="50" t="s">
        <v>99</v>
      </c>
    </row>
    <row r="13" spans="1:2" ht="17.25" x14ac:dyDescent="0.25">
      <c r="A13" s="49" t="s">
        <v>100</v>
      </c>
      <c r="B13" s="51" t="s">
        <v>101</v>
      </c>
    </row>
    <row r="14" spans="1:2" ht="17.25" x14ac:dyDescent="0.25">
      <c r="A14" s="49" t="s">
        <v>102</v>
      </c>
      <c r="B14" s="51" t="s">
        <v>103</v>
      </c>
    </row>
    <row r="15" spans="1:2" x14ac:dyDescent="0.25">
      <c r="A15" s="49" t="s">
        <v>37</v>
      </c>
      <c r="B15" s="51" t="s">
        <v>104</v>
      </c>
    </row>
    <row r="16" spans="1:2" x14ac:dyDescent="0.25">
      <c r="A16" s="49" t="s">
        <v>38</v>
      </c>
      <c r="B16" s="51" t="s">
        <v>105</v>
      </c>
    </row>
    <row r="17" spans="1:2" x14ac:dyDescent="0.25">
      <c r="A17" s="49" t="s">
        <v>39</v>
      </c>
      <c r="B17" s="51" t="s">
        <v>106</v>
      </c>
    </row>
    <row r="18" spans="1:2" ht="30" x14ac:dyDescent="0.25">
      <c r="A18" s="49" t="s">
        <v>40</v>
      </c>
      <c r="B18" s="51" t="s">
        <v>107</v>
      </c>
    </row>
    <row r="19" spans="1:2" x14ac:dyDescent="0.25">
      <c r="A19" s="49" t="s">
        <v>41</v>
      </c>
      <c r="B19" s="51" t="s">
        <v>108</v>
      </c>
    </row>
    <row r="20" spans="1:2" x14ac:dyDescent="0.25">
      <c r="A20" s="49" t="s">
        <v>42</v>
      </c>
      <c r="B20" s="51" t="s">
        <v>109</v>
      </c>
    </row>
    <row r="21" spans="1:2" ht="30" x14ac:dyDescent="0.25">
      <c r="A21" s="49" t="s">
        <v>43</v>
      </c>
      <c r="B21" s="51" t="s">
        <v>110</v>
      </c>
    </row>
    <row r="22" spans="1:2" x14ac:dyDescent="0.25">
      <c r="A22" s="49" t="s">
        <v>44</v>
      </c>
      <c r="B22" s="51" t="s">
        <v>111</v>
      </c>
    </row>
    <row r="23" spans="1:2" ht="17.25" x14ac:dyDescent="0.25">
      <c r="A23" s="49" t="s">
        <v>112</v>
      </c>
      <c r="B23" s="51" t="s">
        <v>113</v>
      </c>
    </row>
    <row r="24" spans="1:2" ht="45" x14ac:dyDescent="0.25">
      <c r="A24" s="49" t="s">
        <v>114</v>
      </c>
      <c r="B24" s="51" t="s">
        <v>115</v>
      </c>
    </row>
    <row r="25" spans="1:2" x14ac:dyDescent="0.25">
      <c r="A25" s="49" t="s">
        <v>45</v>
      </c>
      <c r="B25" s="51" t="s">
        <v>116</v>
      </c>
    </row>
    <row r="26" spans="1:2" x14ac:dyDescent="0.25">
      <c r="A26" s="49" t="s">
        <v>46</v>
      </c>
      <c r="B26" s="51" t="s">
        <v>117</v>
      </c>
    </row>
    <row r="27" spans="1:2" x14ac:dyDescent="0.25">
      <c r="A27" s="49" t="s">
        <v>47</v>
      </c>
      <c r="B27" s="51" t="s">
        <v>118</v>
      </c>
    </row>
    <row r="28" spans="1:2" x14ac:dyDescent="0.25">
      <c r="A28" s="49" t="s">
        <v>48</v>
      </c>
      <c r="B28" s="51" t="s">
        <v>119</v>
      </c>
    </row>
    <row r="29" spans="1:2" x14ac:dyDescent="0.25">
      <c r="A29" s="49" t="s">
        <v>49</v>
      </c>
      <c r="B29" s="51" t="s">
        <v>120</v>
      </c>
    </row>
    <row r="30" spans="1:2" x14ac:dyDescent="0.25">
      <c r="A30" s="49" t="s">
        <v>50</v>
      </c>
      <c r="B30" s="51" t="s">
        <v>121</v>
      </c>
    </row>
    <row r="31" spans="1:2" x14ac:dyDescent="0.25">
      <c r="A31" s="49" t="s">
        <v>51</v>
      </c>
      <c r="B31" s="51" t="s">
        <v>122</v>
      </c>
    </row>
    <row r="32" spans="1:2" x14ac:dyDescent="0.25">
      <c r="A32" s="49" t="s">
        <v>52</v>
      </c>
      <c r="B32" s="51" t="s">
        <v>123</v>
      </c>
    </row>
    <row r="33" spans="1:2" x14ac:dyDescent="0.25">
      <c r="A33" s="49" t="s">
        <v>53</v>
      </c>
      <c r="B33" s="51" t="s">
        <v>124</v>
      </c>
    </row>
    <row r="34" spans="1:2" x14ac:dyDescent="0.25">
      <c r="A34" s="49" t="s">
        <v>54</v>
      </c>
      <c r="B34" s="51" t="s">
        <v>125</v>
      </c>
    </row>
    <row r="35" spans="1:2" x14ac:dyDescent="0.25">
      <c r="A35" s="49" t="s">
        <v>55</v>
      </c>
      <c r="B35" s="51" t="s">
        <v>126</v>
      </c>
    </row>
    <row r="36" spans="1:2" x14ac:dyDescent="0.25">
      <c r="A36" s="49" t="s">
        <v>56</v>
      </c>
      <c r="B36" s="51" t="s">
        <v>127</v>
      </c>
    </row>
    <row r="37" spans="1:2" x14ac:dyDescent="0.25">
      <c r="A37" s="49" t="s">
        <v>57</v>
      </c>
      <c r="B37" s="51" t="s">
        <v>128</v>
      </c>
    </row>
    <row r="38" spans="1:2" ht="30" x14ac:dyDescent="0.25">
      <c r="A38" s="49" t="s">
        <v>58</v>
      </c>
      <c r="B38" s="51" t="s">
        <v>129</v>
      </c>
    </row>
    <row r="39" spans="1:2" x14ac:dyDescent="0.25">
      <c r="A39" s="49" t="s">
        <v>130</v>
      </c>
      <c r="B39" s="51" t="s">
        <v>131</v>
      </c>
    </row>
    <row r="40" spans="1:2" x14ac:dyDescent="0.25">
      <c r="A40" s="52" t="s">
        <v>132</v>
      </c>
      <c r="B40" s="53" t="s">
        <v>133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11291.967548328399</v>
      </c>
      <c r="D2" s="7">
        <f>C2/$C$11</f>
        <v>0.65712168010892102</v>
      </c>
      <c r="E2" s="6">
        <v>239720</v>
      </c>
      <c r="F2" s="6">
        <v>44883</v>
      </c>
      <c r="G2" s="6">
        <f>(C2*10000)/E2</f>
        <v>471.04820408511597</v>
      </c>
      <c r="H2" s="6">
        <f>(C2*10000)/F2</f>
        <v>2515.8673770310361</v>
      </c>
      <c r="I2" s="6">
        <f>(C2*10000)/(E2+F2)</f>
        <v>396.76207026378501</v>
      </c>
    </row>
    <row r="3" spans="1:9" ht="15" customHeight="1" x14ac:dyDescent="0.25">
      <c r="A3" s="8">
        <v>12</v>
      </c>
      <c r="B3" s="8" t="s">
        <v>2</v>
      </c>
      <c r="C3" s="9">
        <v>1854.6022533354901</v>
      </c>
      <c r="D3" s="10">
        <f>C3/$C$11</f>
        <v>0.10792621776760397</v>
      </c>
      <c r="E3" s="9">
        <v>2273</v>
      </c>
      <c r="F3" s="9">
        <v>34373</v>
      </c>
      <c r="G3" s="9">
        <f t="shared" ref="G3:G8" si="0">(C3*10000)/E3</f>
        <v>8159.2708021798944</v>
      </c>
      <c r="H3" s="9">
        <f t="shared" ref="H3:H8" si="1">(C3*10000)/F3</f>
        <v>539.55204763491406</v>
      </c>
      <c r="I3" s="9">
        <f t="shared" ref="I3:I8" si="2">(C3*10000)/(E3+F3)</f>
        <v>506.08586294151888</v>
      </c>
    </row>
    <row r="4" spans="1:9" ht="15" customHeight="1" x14ac:dyDescent="0.25">
      <c r="A4" s="8">
        <v>13</v>
      </c>
      <c r="B4" s="8" t="s">
        <v>3</v>
      </c>
      <c r="C4" s="9">
        <v>528.05839915137494</v>
      </c>
      <c r="D4" s="10">
        <f>C4/$C$11</f>
        <v>3.0729686474997575E-2</v>
      </c>
      <c r="E4" s="9">
        <v>9990</v>
      </c>
      <c r="F4" s="9">
        <v>9364</v>
      </c>
      <c r="G4" s="9">
        <f t="shared" si="0"/>
        <v>528.58698613751244</v>
      </c>
      <c r="H4" s="9">
        <f t="shared" si="1"/>
        <v>563.92396321163494</v>
      </c>
      <c r="I4" s="9">
        <f t="shared" si="2"/>
        <v>272.84199604803916</v>
      </c>
    </row>
    <row r="5" spans="1:9" ht="15" customHeight="1" x14ac:dyDescent="0.25">
      <c r="A5" s="8">
        <v>14</v>
      </c>
      <c r="B5" s="8" t="s">
        <v>4</v>
      </c>
      <c r="C5" s="9">
        <v>1309.1659431072499</v>
      </c>
      <c r="D5" s="10">
        <f>C5/$C$11</f>
        <v>7.6185245874477156E-2</v>
      </c>
      <c r="E5" s="9">
        <v>72031</v>
      </c>
      <c r="F5" s="9">
        <v>45464</v>
      </c>
      <c r="G5" s="9">
        <f t="shared" si="0"/>
        <v>181.75034958660157</v>
      </c>
      <c r="H5" s="9">
        <f t="shared" si="1"/>
        <v>287.95661250819325</v>
      </c>
      <c r="I5" s="9">
        <f t="shared" si="2"/>
        <v>111.4231195461296</v>
      </c>
    </row>
    <row r="6" spans="1:9" ht="15" customHeight="1" x14ac:dyDescent="0.25">
      <c r="A6" s="8">
        <v>15</v>
      </c>
      <c r="B6" s="8" t="s">
        <v>5</v>
      </c>
      <c r="C6" s="9">
        <v>1948.8427839630901</v>
      </c>
      <c r="D6" s="10">
        <f>C6/$C$11</f>
        <v>0.11341042550689491</v>
      </c>
      <c r="E6" s="9">
        <v>4449</v>
      </c>
      <c r="F6" s="9">
        <v>29317</v>
      </c>
      <c r="G6" s="9">
        <f t="shared" si="0"/>
        <v>4380.4063474108571</v>
      </c>
      <c r="H6" s="9">
        <f t="shared" si="1"/>
        <v>664.74836578200029</v>
      </c>
      <c r="I6" s="9">
        <f t="shared" si="2"/>
        <v>577.16128175178881</v>
      </c>
    </row>
    <row r="7" spans="1:9" ht="15" customHeight="1" x14ac:dyDescent="0.25">
      <c r="A7" s="8">
        <v>16</v>
      </c>
      <c r="B7" s="8" t="s">
        <v>25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17</v>
      </c>
      <c r="B8" s="8" t="s">
        <v>6</v>
      </c>
      <c r="C8" s="9">
        <v>251.345719676264</v>
      </c>
      <c r="D8" s="10">
        <f>C8/$C$11</f>
        <v>1.4626744267105387E-2</v>
      </c>
      <c r="E8" s="9">
        <v>766</v>
      </c>
      <c r="F8" s="9">
        <v>903</v>
      </c>
      <c r="G8" s="9">
        <f t="shared" si="0"/>
        <v>3281.2757137893473</v>
      </c>
      <c r="H8" s="9">
        <f t="shared" si="1"/>
        <v>2783.4520451413509</v>
      </c>
      <c r="I8" s="9">
        <f t="shared" si="2"/>
        <v>1505.9659657055961</v>
      </c>
    </row>
    <row r="9" spans="1:9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17183.982647561868</v>
      </c>
      <c r="D11" s="12"/>
      <c r="E11" s="11">
        <f>SUM(E2:E10)</f>
        <v>329229</v>
      </c>
      <c r="F11" s="11">
        <f>SUM(F2:F10)</f>
        <v>164304</v>
      </c>
      <c r="G11" s="11">
        <f>(C11*10000)/E11</f>
        <v>521.94620302469923</v>
      </c>
      <c r="H11" s="11">
        <f>(C11*10000)/F11</f>
        <v>1045.8651431226183</v>
      </c>
      <c r="I11" s="11">
        <f>(C11*10000)/(E11+F11)</f>
        <v>348.18305255295735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16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12</v>
      </c>
      <c r="B3" s="8" t="s">
        <v>17</v>
      </c>
      <c r="C3" s="9">
        <v>2362.2108684158102</v>
      </c>
      <c r="D3" s="10">
        <f t="shared" ref="D3:D8" si="0">C3/$C$11</f>
        <v>0.13746585508516959</v>
      </c>
      <c r="E3" s="9">
        <v>61991</v>
      </c>
      <c r="F3" s="9">
        <v>41294</v>
      </c>
      <c r="G3" s="9">
        <f t="shared" ref="G3:G10" si="1">(C3*10000)/E3</f>
        <v>381.05706770592667</v>
      </c>
      <c r="H3" s="9">
        <f t="shared" ref="H3:H10" si="2">(C3*10000)/F3</f>
        <v>572.04699675880522</v>
      </c>
      <c r="I3" s="9">
        <f t="shared" ref="I3:I10" si="3">(C3*10000)/(E3+F3)</f>
        <v>228.70802811790776</v>
      </c>
    </row>
    <row r="4" spans="1:9" ht="15" customHeight="1" x14ac:dyDescent="0.25">
      <c r="A4" s="8">
        <v>13</v>
      </c>
      <c r="B4" s="8" t="s">
        <v>18</v>
      </c>
      <c r="C4" s="9">
        <v>4467.2687833992604</v>
      </c>
      <c r="D4" s="10">
        <f t="shared" si="0"/>
        <v>0.25996702132570482</v>
      </c>
      <c r="E4" s="9">
        <v>120918</v>
      </c>
      <c r="F4" s="9">
        <v>70496</v>
      </c>
      <c r="G4" s="9">
        <f t="shared" si="1"/>
        <v>369.44613567866327</v>
      </c>
      <c r="H4" s="9">
        <f t="shared" si="2"/>
        <v>633.69110068645887</v>
      </c>
      <c r="I4" s="9">
        <f t="shared" si="3"/>
        <v>233.38255213303421</v>
      </c>
    </row>
    <row r="5" spans="1:9" ht="15" customHeight="1" x14ac:dyDescent="0.25">
      <c r="A5" s="8">
        <v>21</v>
      </c>
      <c r="B5" s="8" t="s">
        <v>19</v>
      </c>
      <c r="C5" s="9">
        <v>239.175943649559</v>
      </c>
      <c r="D5" s="10">
        <f t="shared" si="0"/>
        <v>1.3918539639790319E-2</v>
      </c>
      <c r="E5" s="9">
        <v>8459</v>
      </c>
      <c r="F5" s="9">
        <v>2274</v>
      </c>
      <c r="G5" s="9">
        <f t="shared" si="1"/>
        <v>282.74730304948457</v>
      </c>
      <c r="H5" s="9">
        <f t="shared" si="2"/>
        <v>1051.7851523727309</v>
      </c>
      <c r="I5" s="9">
        <f t="shared" si="3"/>
        <v>222.84165065644183</v>
      </c>
    </row>
    <row r="6" spans="1:9" ht="15" customHeight="1" x14ac:dyDescent="0.25">
      <c r="A6" s="8">
        <v>22</v>
      </c>
      <c r="B6" s="8" t="s">
        <v>20</v>
      </c>
      <c r="C6" s="9">
        <v>3427.4303461078002</v>
      </c>
      <c r="D6" s="10">
        <f t="shared" si="0"/>
        <v>0.19945494687717782</v>
      </c>
      <c r="E6" s="9">
        <v>52733</v>
      </c>
      <c r="F6" s="9">
        <v>15041</v>
      </c>
      <c r="G6" s="9">
        <f t="shared" si="1"/>
        <v>649.95929420055757</v>
      </c>
      <c r="H6" s="9">
        <f t="shared" si="2"/>
        <v>2278.7250489381026</v>
      </c>
      <c r="I6" s="9">
        <f t="shared" si="3"/>
        <v>505.71463188063274</v>
      </c>
    </row>
    <row r="7" spans="1:9" ht="15" customHeight="1" x14ac:dyDescent="0.25">
      <c r="A7" s="8">
        <v>23</v>
      </c>
      <c r="B7" s="8" t="s">
        <v>21</v>
      </c>
      <c r="C7" s="9">
        <v>1413.12873038252</v>
      </c>
      <c r="D7" s="10">
        <f t="shared" si="0"/>
        <v>8.2235227965795188E-2</v>
      </c>
      <c r="E7" s="9">
        <v>16375</v>
      </c>
      <c r="F7" s="9">
        <v>4973</v>
      </c>
      <c r="G7" s="9">
        <f t="shared" si="1"/>
        <v>862.97937733283663</v>
      </c>
      <c r="H7" s="9">
        <f t="shared" si="2"/>
        <v>2841.6021121707622</v>
      </c>
      <c r="I7" s="9">
        <f t="shared" si="3"/>
        <v>661.9490024276372</v>
      </c>
    </row>
    <row r="8" spans="1:9" ht="15" customHeight="1" x14ac:dyDescent="0.25">
      <c r="A8" s="8">
        <v>31</v>
      </c>
      <c r="B8" s="8" t="s">
        <v>22</v>
      </c>
      <c r="C8" s="9">
        <v>1276.50573707892</v>
      </c>
      <c r="D8" s="10">
        <f t="shared" si="0"/>
        <v>7.4284626751531024E-2</v>
      </c>
      <c r="E8" s="9">
        <v>22257</v>
      </c>
      <c r="F8" s="9">
        <v>12490</v>
      </c>
      <c r="G8" s="9">
        <f t="shared" si="1"/>
        <v>573.53000722420813</v>
      </c>
      <c r="H8" s="9">
        <f t="shared" si="2"/>
        <v>1022.0222074290792</v>
      </c>
      <c r="I8" s="9">
        <f t="shared" si="3"/>
        <v>367.37149597919819</v>
      </c>
    </row>
    <row r="9" spans="1:9" ht="15" customHeight="1" x14ac:dyDescent="0.25">
      <c r="A9" s="8">
        <v>32</v>
      </c>
      <c r="B9" s="8" t="s">
        <v>23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33</v>
      </c>
      <c r="B10" s="8" t="s">
        <v>24</v>
      </c>
      <c r="C10" s="9">
        <v>3998.2622385280101</v>
      </c>
      <c r="D10" s="10">
        <f>C10/$C$11</f>
        <v>0.23267378235483127</v>
      </c>
      <c r="E10" s="9">
        <v>46496</v>
      </c>
      <c r="F10" s="9">
        <v>17736</v>
      </c>
      <c r="G10" s="9">
        <f t="shared" si="1"/>
        <v>859.91531282863264</v>
      </c>
      <c r="H10" s="9">
        <f t="shared" si="2"/>
        <v>2254.3201615516523</v>
      </c>
      <c r="I10" s="9">
        <f t="shared" si="3"/>
        <v>622.47201372026564</v>
      </c>
    </row>
    <row r="11" spans="1:9" ht="15" customHeight="1" x14ac:dyDescent="0.2">
      <c r="A11" s="61"/>
      <c r="B11" s="61"/>
      <c r="C11" s="11">
        <f>SUM(C2:C10)</f>
        <v>17183.982647561879</v>
      </c>
      <c r="D11" s="12"/>
      <c r="E11" s="11">
        <f>SUM(E2:E10)</f>
        <v>329229</v>
      </c>
      <c r="F11" s="11">
        <f>SUM(F2:F10)</f>
        <v>164304</v>
      </c>
      <c r="G11" s="11">
        <f>(C11*10000)/E11</f>
        <v>521.94620302469946</v>
      </c>
      <c r="H11" s="11">
        <f>(C11*10000)/F11</f>
        <v>1045.865143122619</v>
      </c>
      <c r="I11" s="11">
        <f>(C11*10000)/(E11+F11)</f>
        <v>348.18305255295752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7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2</v>
      </c>
      <c r="B3" s="8" t="s">
        <v>8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3</v>
      </c>
      <c r="B4" s="8" t="s">
        <v>9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</row>
    <row r="5" spans="1:9" ht="15" customHeight="1" x14ac:dyDescent="0.25">
      <c r="A5" s="8">
        <v>4</v>
      </c>
      <c r="B5" s="8" t="s">
        <v>10</v>
      </c>
      <c r="C5" s="9">
        <v>3494.0922381123901</v>
      </c>
      <c r="D5" s="10">
        <f t="shared" ref="D5:D10" si="0">C5/$C$11</f>
        <v>0.20333425084132911</v>
      </c>
      <c r="E5" s="9">
        <v>106114</v>
      </c>
      <c r="F5" s="9">
        <v>85326</v>
      </c>
      <c r="G5" s="9">
        <f t="shared" ref="G5:G10" si="1">(C5*10000)/E5</f>
        <v>329.27721489269936</v>
      </c>
      <c r="H5" s="9">
        <f t="shared" ref="H5:H10" si="2">(C5*10000)/F5</f>
        <v>409.49912548489209</v>
      </c>
      <c r="I5" s="9">
        <f t="shared" ref="I5:I10" si="3">(C5*10000)/(E5+F5)</f>
        <v>182.51630997243993</v>
      </c>
    </row>
    <row r="6" spans="1:9" ht="15" customHeight="1" x14ac:dyDescent="0.25">
      <c r="A6" s="8">
        <v>5</v>
      </c>
      <c r="B6" s="8" t="s">
        <v>11</v>
      </c>
      <c r="C6" s="9">
        <v>4236.3691871976498</v>
      </c>
      <c r="D6" s="10">
        <f t="shared" si="0"/>
        <v>0.24653011319228285</v>
      </c>
      <c r="E6" s="9">
        <v>85907</v>
      </c>
      <c r="F6" s="9">
        <v>23691</v>
      </c>
      <c r="G6" s="9">
        <f t="shared" si="1"/>
        <v>493.13434146200535</v>
      </c>
      <c r="H6" s="9">
        <f t="shared" si="2"/>
        <v>1788.176601746507</v>
      </c>
      <c r="I6" s="9">
        <f t="shared" si="3"/>
        <v>386.5370889247659</v>
      </c>
    </row>
    <row r="7" spans="1:9" ht="15" customHeight="1" x14ac:dyDescent="0.25">
      <c r="A7" s="8">
        <v>6</v>
      </c>
      <c r="B7" s="8" t="s">
        <v>12</v>
      </c>
      <c r="C7" s="9">
        <v>224.55995335861101</v>
      </c>
      <c r="D7" s="10">
        <f t="shared" si="0"/>
        <v>1.3067980686681651E-2</v>
      </c>
      <c r="E7" s="9">
        <v>3761</v>
      </c>
      <c r="F7" s="9">
        <v>1328</v>
      </c>
      <c r="G7" s="9">
        <f t="shared" si="1"/>
        <v>597.07512193196226</v>
      </c>
      <c r="H7" s="9">
        <f t="shared" si="2"/>
        <v>1690.9635042064081</v>
      </c>
      <c r="I7" s="9">
        <f t="shared" si="3"/>
        <v>441.26538290157396</v>
      </c>
    </row>
    <row r="8" spans="1:9" ht="15" customHeight="1" x14ac:dyDescent="0.25">
      <c r="A8" s="8">
        <v>7</v>
      </c>
      <c r="B8" s="8" t="s">
        <v>13</v>
      </c>
      <c r="C8" s="9">
        <v>2915.69693049941</v>
      </c>
      <c r="D8" s="10">
        <f t="shared" si="0"/>
        <v>0.16967527204254376</v>
      </c>
      <c r="E8" s="9">
        <v>47848</v>
      </c>
      <c r="F8" s="9">
        <v>15266</v>
      </c>
      <c r="G8" s="9">
        <f t="shared" si="1"/>
        <v>609.36652117108554</v>
      </c>
      <c r="H8" s="9">
        <f t="shared" si="2"/>
        <v>1909.9285539757695</v>
      </c>
      <c r="I8" s="9">
        <f t="shared" si="3"/>
        <v>461.97308529001646</v>
      </c>
    </row>
    <row r="9" spans="1:9" ht="15" customHeight="1" x14ac:dyDescent="0.25">
      <c r="A9" s="8">
        <v>8</v>
      </c>
      <c r="B9" s="8" t="s">
        <v>14</v>
      </c>
      <c r="C9" s="9">
        <v>1275.29119827509</v>
      </c>
      <c r="D9" s="10">
        <f t="shared" si="0"/>
        <v>7.4213948211594244E-2</v>
      </c>
      <c r="E9" s="9">
        <v>25893</v>
      </c>
      <c r="F9" s="9">
        <v>7863</v>
      </c>
      <c r="G9" s="9">
        <f t="shared" si="1"/>
        <v>492.52353851430502</v>
      </c>
      <c r="H9" s="9">
        <f t="shared" si="2"/>
        <v>1621.8888443025435</v>
      </c>
      <c r="I9" s="9">
        <f t="shared" si="3"/>
        <v>377.79689485575602</v>
      </c>
    </row>
    <row r="10" spans="1:9" ht="15" customHeight="1" x14ac:dyDescent="0.25">
      <c r="A10" s="8">
        <v>9</v>
      </c>
      <c r="B10" s="8" t="s">
        <v>15</v>
      </c>
      <c r="C10" s="9">
        <v>5037.97314011871</v>
      </c>
      <c r="D10" s="10">
        <f t="shared" si="0"/>
        <v>0.2931784350255684</v>
      </c>
      <c r="E10" s="9">
        <v>59706</v>
      </c>
      <c r="F10" s="9">
        <v>30830</v>
      </c>
      <c r="G10" s="9">
        <f t="shared" si="1"/>
        <v>843.79679431191335</v>
      </c>
      <c r="H10" s="9">
        <f t="shared" si="2"/>
        <v>1634.1138955947811</v>
      </c>
      <c r="I10" s="9">
        <f t="shared" si="3"/>
        <v>556.4607603736315</v>
      </c>
    </row>
    <row r="11" spans="1:9" ht="15" customHeight="1" x14ac:dyDescent="0.2">
      <c r="A11" s="61"/>
      <c r="B11" s="61"/>
      <c r="C11" s="11">
        <f>SUM(C2:C10)</f>
        <v>17183.982647561861</v>
      </c>
      <c r="D11" s="12"/>
      <c r="E11" s="11">
        <f>SUM(E2:E10)</f>
        <v>329229</v>
      </c>
      <c r="F11" s="11">
        <f>SUM(F2:F10)</f>
        <v>164304</v>
      </c>
      <c r="G11" s="11">
        <f>(C11*10000)/E11</f>
        <v>521.94620302469889</v>
      </c>
      <c r="H11" s="11">
        <f>(C11*10000)/F11</f>
        <v>1045.8651431226178</v>
      </c>
      <c r="I11" s="11">
        <f>(C11*10000)/(E11+F11)</f>
        <v>348.18305255295712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2713.1586257710401</v>
      </c>
      <c r="D2" s="15">
        <v>4420.9799849241099</v>
      </c>
      <c r="E2" s="15">
        <v>6870.9875634042892</v>
      </c>
      <c r="F2" s="15">
        <v>1707.8213591530698</v>
      </c>
      <c r="G2" s="15">
        <v>2713.1586257710401</v>
      </c>
      <c r="H2" s="16">
        <f>E2/SUM($E2:$G2)</f>
        <v>0.60848452973294564</v>
      </c>
      <c r="I2" s="16">
        <f t="shared" ref="I2:J2" si="0">F2/SUM($E2:$G2)</f>
        <v>0.15124214197780672</v>
      </c>
      <c r="J2" s="16">
        <f t="shared" si="0"/>
        <v>0.24027332828924763</v>
      </c>
    </row>
    <row r="3" spans="1:10" ht="15" customHeight="1" x14ac:dyDescent="0.25">
      <c r="A3" s="8">
        <v>12</v>
      </c>
      <c r="B3" s="8" t="s">
        <v>2</v>
      </c>
      <c r="C3" s="17">
        <v>799.66787115110901</v>
      </c>
      <c r="D3" s="17">
        <v>959.50126436510698</v>
      </c>
      <c r="E3" s="17">
        <v>895.10098897038313</v>
      </c>
      <c r="F3" s="17">
        <v>159.83339321399797</v>
      </c>
      <c r="G3" s="17">
        <v>799.66787115110901</v>
      </c>
      <c r="H3" s="18">
        <f t="shared" ref="H3:H11" si="1">E3/SUM($E3:$G3)</f>
        <v>0.4826377124046678</v>
      </c>
      <c r="I3" s="18">
        <f t="shared" ref="I3:I11" si="2">F3/SUM($E3:$G3)</f>
        <v>8.6182033331696134E-2</v>
      </c>
      <c r="J3" s="18">
        <f t="shared" ref="J3:J11" si="3">G3/SUM($E3:$G3)</f>
        <v>0.43118025426363604</v>
      </c>
    </row>
    <row r="4" spans="1:10" ht="15" customHeight="1" x14ac:dyDescent="0.25">
      <c r="A4" s="8">
        <v>13</v>
      </c>
      <c r="B4" s="8" t="s">
        <v>3</v>
      </c>
      <c r="C4" s="17">
        <v>177.95247330670202</v>
      </c>
      <c r="D4" s="17">
        <v>239.14977956479402</v>
      </c>
      <c r="E4" s="17">
        <v>288.90861958658093</v>
      </c>
      <c r="F4" s="17">
        <v>61.197306258091999</v>
      </c>
      <c r="G4" s="17">
        <v>177.95247330670202</v>
      </c>
      <c r="H4" s="18">
        <f t="shared" si="1"/>
        <v>0.54711490253895467</v>
      </c>
      <c r="I4" s="18">
        <f t="shared" si="2"/>
        <v>0.11589117104555131</v>
      </c>
      <c r="J4" s="18">
        <f t="shared" si="3"/>
        <v>0.33699392641549403</v>
      </c>
    </row>
    <row r="5" spans="1:10" ht="15" customHeight="1" x14ac:dyDescent="0.25">
      <c r="A5" s="8">
        <v>14</v>
      </c>
      <c r="B5" s="8" t="s">
        <v>4</v>
      </c>
      <c r="C5" s="17">
        <v>39.221098799646398</v>
      </c>
      <c r="D5" s="17">
        <v>84.829168068667002</v>
      </c>
      <c r="E5" s="17">
        <v>1224.3367750385828</v>
      </c>
      <c r="F5" s="17">
        <v>45.608069269020604</v>
      </c>
      <c r="G5" s="17">
        <v>39.221098799646398</v>
      </c>
      <c r="H5" s="18">
        <f t="shared" si="1"/>
        <v>0.9352036550329681</v>
      </c>
      <c r="I5" s="18">
        <f t="shared" si="2"/>
        <v>3.483750055456819E-2</v>
      </c>
      <c r="J5" s="18">
        <f t="shared" si="3"/>
        <v>2.9958844412463697E-2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1948.8427839630901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25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6</v>
      </c>
      <c r="C8" s="13" t="s">
        <v>62</v>
      </c>
      <c r="D8" s="13" t="s">
        <v>62</v>
      </c>
      <c r="E8" s="17">
        <v>251.345719676264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3730.0000690284974</v>
      </c>
      <c r="D11" s="11">
        <f t="shared" ref="D11:G11" si="4">SUM(D2:D10)</f>
        <v>5704.4601969226778</v>
      </c>
      <c r="E11" s="11">
        <f t="shared" si="4"/>
        <v>11479.52245063919</v>
      </c>
      <c r="F11" s="11">
        <f t="shared" si="4"/>
        <v>1974.4601278941805</v>
      </c>
      <c r="G11" s="11">
        <f t="shared" si="4"/>
        <v>3730.0000690284974</v>
      </c>
      <c r="H11" s="19">
        <f t="shared" si="1"/>
        <v>0.66803619894646193</v>
      </c>
      <c r="I11" s="19">
        <f t="shared" si="2"/>
        <v>0.11490119423359198</v>
      </c>
      <c r="J11" s="19">
        <f t="shared" si="3"/>
        <v>0.21706260681994605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16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12</v>
      </c>
      <c r="B3" s="8" t="s">
        <v>17</v>
      </c>
      <c r="C3" s="17">
        <v>335.03658240924102</v>
      </c>
      <c r="D3" s="17">
        <v>596.83923660889502</v>
      </c>
      <c r="E3" s="17">
        <v>1765.371631806915</v>
      </c>
      <c r="F3" s="17">
        <v>261.802654199654</v>
      </c>
      <c r="G3" s="17">
        <v>335.03658240924102</v>
      </c>
      <c r="H3" s="18">
        <f t="shared" ref="H3:H11" si="0">E3/SUM($E3:$G3)</f>
        <v>0.74733871366481408</v>
      </c>
      <c r="I3" s="18">
        <f t="shared" ref="I3:I11" si="1">F3/SUM($E3:$G3)</f>
        <v>0.1108295020144535</v>
      </c>
      <c r="J3" s="18">
        <f t="shared" ref="J3:J11" si="2">G3/SUM($E3:$G3)</f>
        <v>0.14183178432073235</v>
      </c>
    </row>
    <row r="4" spans="1:10" ht="15" customHeight="1" x14ac:dyDescent="0.25">
      <c r="A4" s="8">
        <v>13</v>
      </c>
      <c r="B4" s="8" t="s">
        <v>18</v>
      </c>
      <c r="C4" s="17">
        <v>916.72464553978705</v>
      </c>
      <c r="D4" s="17">
        <v>1367.5885192550099</v>
      </c>
      <c r="E4" s="17">
        <v>3099.6802641442505</v>
      </c>
      <c r="F4" s="17">
        <v>450.86387371522289</v>
      </c>
      <c r="G4" s="17">
        <v>916.72464553978705</v>
      </c>
      <c r="H4" s="18">
        <f t="shared" si="0"/>
        <v>0.69386473356224243</v>
      </c>
      <c r="I4" s="18">
        <f t="shared" si="1"/>
        <v>0.10092606815839474</v>
      </c>
      <c r="J4" s="18">
        <f t="shared" si="2"/>
        <v>0.20520919827936288</v>
      </c>
    </row>
    <row r="5" spans="1:10" ht="15" customHeight="1" x14ac:dyDescent="0.25">
      <c r="A5" s="8">
        <v>21</v>
      </c>
      <c r="B5" s="8" t="s">
        <v>19</v>
      </c>
      <c r="C5" s="17">
        <v>20.0021281638811</v>
      </c>
      <c r="D5" s="17">
        <v>45.929043188474196</v>
      </c>
      <c r="E5" s="17">
        <v>193.24690046108481</v>
      </c>
      <c r="F5" s="17">
        <v>25.926915024593097</v>
      </c>
      <c r="G5" s="17">
        <v>20.0021281638811</v>
      </c>
      <c r="H5" s="18">
        <f t="shared" si="0"/>
        <v>0.80796963738222138</v>
      </c>
      <c r="I5" s="18">
        <f t="shared" si="1"/>
        <v>0.10840101487205275</v>
      </c>
      <c r="J5" s="18">
        <f t="shared" si="2"/>
        <v>8.3629347745725849E-2</v>
      </c>
    </row>
    <row r="6" spans="1:10" ht="15" customHeight="1" x14ac:dyDescent="0.25">
      <c r="A6" s="8">
        <v>22</v>
      </c>
      <c r="B6" s="8" t="s">
        <v>20</v>
      </c>
      <c r="C6" s="17">
        <v>845.32064394528697</v>
      </c>
      <c r="D6" s="17">
        <v>1289.3827209896701</v>
      </c>
      <c r="E6" s="17">
        <v>2138.0476251181299</v>
      </c>
      <c r="F6" s="17">
        <v>444.06207704438316</v>
      </c>
      <c r="G6" s="17">
        <v>845.32064394528697</v>
      </c>
      <c r="H6" s="18">
        <f t="shared" si="0"/>
        <v>0.62380483604753723</v>
      </c>
      <c r="I6" s="18">
        <f t="shared" si="1"/>
        <v>0.12956122581707938</v>
      </c>
      <c r="J6" s="18">
        <f t="shared" si="2"/>
        <v>0.24663393813538345</v>
      </c>
    </row>
    <row r="7" spans="1:10" ht="15" customHeight="1" x14ac:dyDescent="0.25">
      <c r="A7" s="8">
        <v>23</v>
      </c>
      <c r="B7" s="8" t="s">
        <v>21</v>
      </c>
      <c r="C7" s="17">
        <v>405.06282355961304</v>
      </c>
      <c r="D7" s="17">
        <v>598.06911369185104</v>
      </c>
      <c r="E7" s="17">
        <v>815.05961669066892</v>
      </c>
      <c r="F7" s="17">
        <v>193.00629013223801</v>
      </c>
      <c r="G7" s="17">
        <v>405.06282355961304</v>
      </c>
      <c r="H7" s="18">
        <f t="shared" si="0"/>
        <v>0.57677662279928332</v>
      </c>
      <c r="I7" s="18">
        <f t="shared" si="1"/>
        <v>0.13658082663140894</v>
      </c>
      <c r="J7" s="18">
        <f t="shared" si="2"/>
        <v>0.28664255056930771</v>
      </c>
    </row>
    <row r="8" spans="1:10" ht="15" customHeight="1" x14ac:dyDescent="0.25">
      <c r="A8" s="8">
        <v>31</v>
      </c>
      <c r="B8" s="8" t="s">
        <v>22</v>
      </c>
      <c r="C8" s="17">
        <v>256.76197550841499</v>
      </c>
      <c r="D8" s="17">
        <v>365.69333520020598</v>
      </c>
      <c r="E8" s="17">
        <v>910.81240187871401</v>
      </c>
      <c r="F8" s="17">
        <v>108.93135969179099</v>
      </c>
      <c r="G8" s="17">
        <v>256.76197550841499</v>
      </c>
      <c r="H8" s="18">
        <f t="shared" si="0"/>
        <v>0.71352002221546074</v>
      </c>
      <c r="I8" s="18">
        <f t="shared" si="1"/>
        <v>8.5335581758577167E-2</v>
      </c>
      <c r="J8" s="18">
        <f t="shared" si="2"/>
        <v>0.20114439602596215</v>
      </c>
    </row>
    <row r="9" spans="1:10" ht="15" customHeight="1" x14ac:dyDescent="0.25">
      <c r="A9" s="8">
        <v>32</v>
      </c>
      <c r="B9" s="8" t="s">
        <v>23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33</v>
      </c>
      <c r="B10" s="8" t="s">
        <v>24</v>
      </c>
      <c r="C10" s="17">
        <v>951.09126990227105</v>
      </c>
      <c r="D10" s="17">
        <v>1440.9582279885699</v>
      </c>
      <c r="E10" s="17">
        <v>2557.3040105394402</v>
      </c>
      <c r="F10" s="17">
        <v>489.86695808629884</v>
      </c>
      <c r="G10" s="17">
        <v>951.09126990227105</v>
      </c>
      <c r="H10" s="18">
        <f t="shared" si="0"/>
        <v>0.63960387237654792</v>
      </c>
      <c r="I10" s="18">
        <f t="shared" si="1"/>
        <v>0.12251996714118657</v>
      </c>
      <c r="J10" s="18">
        <f t="shared" si="2"/>
        <v>0.23787616048226551</v>
      </c>
    </row>
    <row r="11" spans="1:10" ht="15" customHeight="1" x14ac:dyDescent="0.2">
      <c r="A11" s="61"/>
      <c r="B11" s="61"/>
      <c r="C11" s="11">
        <f>SUM(C2:C10)</f>
        <v>3730.0000690284955</v>
      </c>
      <c r="D11" s="11">
        <f t="shared" ref="D11:G11" si="3">SUM(D2:D10)</f>
        <v>5704.4601969226769</v>
      </c>
      <c r="E11" s="11">
        <f t="shared" si="3"/>
        <v>11479.522450639204</v>
      </c>
      <c r="F11" s="11">
        <f t="shared" si="3"/>
        <v>1974.4601278941809</v>
      </c>
      <c r="G11" s="11">
        <f t="shared" si="3"/>
        <v>3730.0000690284955</v>
      </c>
      <c r="H11" s="19">
        <f t="shared" si="0"/>
        <v>0.66803619894646238</v>
      </c>
      <c r="I11" s="19">
        <f t="shared" si="1"/>
        <v>0.11490119423359194</v>
      </c>
      <c r="J11" s="19">
        <f t="shared" si="2"/>
        <v>0.2170626068199458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7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2</v>
      </c>
      <c r="B3" s="8" t="s">
        <v>8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3</v>
      </c>
      <c r="B4" s="8" t="s">
        <v>9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</row>
    <row r="5" spans="1:10" ht="15" customHeight="1" x14ac:dyDescent="0.25">
      <c r="A5" s="8">
        <v>4</v>
      </c>
      <c r="B5" s="8" t="s">
        <v>10</v>
      </c>
      <c r="C5" s="17">
        <v>629.52735516326402</v>
      </c>
      <c r="D5" s="17">
        <v>926.27498766711005</v>
      </c>
      <c r="E5" s="17">
        <v>2567.81725044528</v>
      </c>
      <c r="F5" s="17">
        <v>296.74763250384603</v>
      </c>
      <c r="G5" s="17">
        <v>629.52735516326402</v>
      </c>
      <c r="H5" s="18">
        <f t="shared" ref="H5:H11" si="0">E5/SUM($E5:$G5)</f>
        <v>0.73490253704134878</v>
      </c>
      <c r="I5" s="18">
        <f t="shared" ref="I5:I11" si="1">F5/SUM($E5:$G5)</f>
        <v>8.4928391204737552E-2</v>
      </c>
      <c r="J5" s="18">
        <f t="shared" ref="J5:J11" si="2">G5/SUM($E5:$G5)</f>
        <v>0.18016907175391367</v>
      </c>
    </row>
    <row r="6" spans="1:10" ht="15" customHeight="1" x14ac:dyDescent="0.25">
      <c r="A6" s="8">
        <v>5</v>
      </c>
      <c r="B6" s="8" t="s">
        <v>11</v>
      </c>
      <c r="C6" s="17">
        <v>893.79886168420705</v>
      </c>
      <c r="D6" s="17">
        <v>1442.03235995674</v>
      </c>
      <c r="E6" s="17">
        <v>2794.3368272409098</v>
      </c>
      <c r="F6" s="17">
        <v>548.23349827253298</v>
      </c>
      <c r="G6" s="17">
        <v>893.79886168420705</v>
      </c>
      <c r="H6" s="18">
        <f t="shared" si="0"/>
        <v>0.65960654130084406</v>
      </c>
      <c r="I6" s="18">
        <f t="shared" si="1"/>
        <v>0.12941117122872581</v>
      </c>
      <c r="J6" s="18">
        <f t="shared" si="2"/>
        <v>0.21098228747043016</v>
      </c>
    </row>
    <row r="7" spans="1:10" ht="15" customHeight="1" x14ac:dyDescent="0.25">
      <c r="A7" s="8">
        <v>6</v>
      </c>
      <c r="B7" s="8" t="s">
        <v>12</v>
      </c>
      <c r="C7" s="17">
        <v>47.932540088444306</v>
      </c>
      <c r="D7" s="17">
        <v>69.972535900413803</v>
      </c>
      <c r="E7" s="17">
        <v>154.58741745819719</v>
      </c>
      <c r="F7" s="17">
        <v>22.039995811969497</v>
      </c>
      <c r="G7" s="17">
        <v>47.932540088444306</v>
      </c>
      <c r="H7" s="18">
        <f t="shared" si="0"/>
        <v>0.68840153885910738</v>
      </c>
      <c r="I7" s="18">
        <f t="shared" si="1"/>
        <v>9.8147490157217507E-2</v>
      </c>
      <c r="J7" s="18">
        <f t="shared" si="2"/>
        <v>0.21345097098367508</v>
      </c>
    </row>
    <row r="8" spans="1:10" ht="15" customHeight="1" x14ac:dyDescent="0.25">
      <c r="A8" s="8">
        <v>7</v>
      </c>
      <c r="B8" s="8" t="s">
        <v>13</v>
      </c>
      <c r="C8" s="17">
        <v>739.22972865372799</v>
      </c>
      <c r="D8" s="17">
        <v>1058.7680503515801</v>
      </c>
      <c r="E8" s="17">
        <v>1856.9288801478299</v>
      </c>
      <c r="F8" s="17">
        <v>319.5383216978521</v>
      </c>
      <c r="G8" s="17">
        <v>739.22972865372799</v>
      </c>
      <c r="H8" s="18">
        <f t="shared" si="0"/>
        <v>0.63687307851634944</v>
      </c>
      <c r="I8" s="18">
        <f t="shared" si="1"/>
        <v>0.1095924334094355</v>
      </c>
      <c r="J8" s="18">
        <f t="shared" si="2"/>
        <v>0.25353448807421503</v>
      </c>
    </row>
    <row r="9" spans="1:10" ht="15" customHeight="1" x14ac:dyDescent="0.25">
      <c r="A9" s="8">
        <v>8</v>
      </c>
      <c r="B9" s="8" t="s">
        <v>14</v>
      </c>
      <c r="C9" s="17">
        <v>246.27837328453302</v>
      </c>
      <c r="D9" s="17">
        <v>411.79364346390997</v>
      </c>
      <c r="E9" s="17">
        <v>863.49755481117995</v>
      </c>
      <c r="F9" s="17">
        <v>165.51527017937696</v>
      </c>
      <c r="G9" s="17">
        <v>246.27837328453302</v>
      </c>
      <c r="H9" s="18">
        <f t="shared" si="0"/>
        <v>0.67709834113111866</v>
      </c>
      <c r="I9" s="18">
        <f t="shared" si="1"/>
        <v>0.12978625619250456</v>
      </c>
      <c r="J9" s="18">
        <f t="shared" si="2"/>
        <v>0.19311540267637675</v>
      </c>
    </row>
    <row r="10" spans="1:10" ht="15" customHeight="1" x14ac:dyDescent="0.25">
      <c r="A10" s="8">
        <v>9</v>
      </c>
      <c r="B10" s="8" t="s">
        <v>15</v>
      </c>
      <c r="C10" s="17">
        <v>1173.23321015431</v>
      </c>
      <c r="D10" s="17">
        <v>1795.61861958295</v>
      </c>
      <c r="E10" s="17">
        <v>3242.35452053576</v>
      </c>
      <c r="F10" s="17">
        <v>622.38540942864006</v>
      </c>
      <c r="G10" s="17">
        <v>1173.23321015431</v>
      </c>
      <c r="H10" s="18">
        <f t="shared" si="0"/>
        <v>0.6435831296352168</v>
      </c>
      <c r="I10" s="18">
        <f t="shared" si="1"/>
        <v>0.1235388502714357</v>
      </c>
      <c r="J10" s="18">
        <f t="shared" si="2"/>
        <v>0.23287802009334752</v>
      </c>
    </row>
    <row r="11" spans="1:10" ht="15" customHeight="1" x14ac:dyDescent="0.2">
      <c r="A11" s="61"/>
      <c r="B11" s="61"/>
      <c r="C11" s="11">
        <f>SUM(C2:C10)</f>
        <v>3730.000069028486</v>
      </c>
      <c r="D11" s="11">
        <f t="shared" ref="D11:G11" si="3">SUM(D2:D10)</f>
        <v>5704.4601969227042</v>
      </c>
      <c r="E11" s="11">
        <f t="shared" si="3"/>
        <v>11479.522450639157</v>
      </c>
      <c r="F11" s="11">
        <f t="shared" si="3"/>
        <v>1974.4601278942177</v>
      </c>
      <c r="G11" s="11">
        <f t="shared" si="3"/>
        <v>3730.000069028486</v>
      </c>
      <c r="H11" s="19">
        <f t="shared" si="0"/>
        <v>0.66803619894646027</v>
      </c>
      <c r="I11" s="19">
        <f t="shared" si="1"/>
        <v>0.1149011942335942</v>
      </c>
      <c r="J11" s="19">
        <f t="shared" si="2"/>
        <v>0.21706260681994549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64.558401436954497</v>
      </c>
      <c r="D2" s="20">
        <v>171.940708273306</v>
      </c>
      <c r="E2" s="15">
        <v>765.70078721791492</v>
      </c>
      <c r="F2" s="15">
        <v>3739.9194708644195</v>
      </c>
      <c r="G2" s="15">
        <v>6549.8481880070904</v>
      </c>
      <c r="H2" s="16">
        <v>5.7171968585577942E-3</v>
      </c>
      <c r="I2" s="16">
        <v>1.5226815647818193E-2</v>
      </c>
      <c r="J2" s="16">
        <v>6.7809332911574136E-2</v>
      </c>
      <c r="K2" s="16">
        <v>0.33120175490971487</v>
      </c>
      <c r="L2" s="16">
        <v>0.58004489967233497</v>
      </c>
    </row>
    <row r="3" spans="1:12" ht="15" customHeight="1" x14ac:dyDescent="0.25">
      <c r="A3" s="8">
        <v>12</v>
      </c>
      <c r="B3" s="8" t="s">
        <v>2</v>
      </c>
      <c r="C3" s="21">
        <v>16.498926783057598</v>
      </c>
      <c r="D3" s="21">
        <v>71.335450058168504</v>
      </c>
      <c r="E3" s="17">
        <v>234.79325542475897</v>
      </c>
      <c r="F3" s="17">
        <v>349.32185558586696</v>
      </c>
      <c r="G3" s="17">
        <v>1182.6527217827099</v>
      </c>
      <c r="H3" s="18">
        <v>8.8962078753851009E-3</v>
      </c>
      <c r="I3" s="18">
        <v>3.8464016535505324E-2</v>
      </c>
      <c r="J3" s="18">
        <v>0.12660033197686288</v>
      </c>
      <c r="K3" s="18">
        <v>0.18835405984698936</v>
      </c>
      <c r="L3" s="18">
        <v>0.63768538376525741</v>
      </c>
    </row>
    <row r="4" spans="1:12" ht="15" customHeight="1" x14ac:dyDescent="0.25">
      <c r="A4" s="8">
        <v>13</v>
      </c>
      <c r="B4" s="8" t="s">
        <v>3</v>
      </c>
      <c r="C4" s="21">
        <v>4.3620916876468208</v>
      </c>
      <c r="D4" s="21">
        <v>31.284278745573399</v>
      </c>
      <c r="E4" s="17">
        <v>72.314395406933102</v>
      </c>
      <c r="F4" s="17">
        <v>225.728742915525</v>
      </c>
      <c r="G4" s="17">
        <v>194.36887265337302</v>
      </c>
      <c r="H4" s="18">
        <v>8.2606239029994703E-3</v>
      </c>
      <c r="I4" s="18">
        <v>5.924397727026999E-2</v>
      </c>
      <c r="J4" s="18">
        <v>0.13694394020216488</v>
      </c>
      <c r="K4" s="18">
        <v>0.42746929290886138</v>
      </c>
      <c r="L4" s="18">
        <v>0.36808216571570429</v>
      </c>
    </row>
    <row r="5" spans="1:12" ht="15" customHeight="1" x14ac:dyDescent="0.25">
      <c r="A5" s="8">
        <v>14</v>
      </c>
      <c r="B5" s="8" t="s">
        <v>4</v>
      </c>
      <c r="C5" s="21">
        <v>32.879679685406998</v>
      </c>
      <c r="D5" s="21">
        <v>132.77142267108201</v>
      </c>
      <c r="E5" s="17">
        <v>126.50360927216101</v>
      </c>
      <c r="F5" s="17">
        <v>394.491236516595</v>
      </c>
      <c r="G5" s="17">
        <v>622.520002065266</v>
      </c>
      <c r="H5" s="18">
        <v>2.5114982313831198E-2</v>
      </c>
      <c r="I5" s="18">
        <v>0.10141680101726802</v>
      </c>
      <c r="J5" s="18">
        <v>9.662916244638009E-2</v>
      </c>
      <c r="K5" s="18">
        <v>0.30133019916471376</v>
      </c>
      <c r="L5" s="18">
        <v>0.47550885505780693</v>
      </c>
    </row>
    <row r="6" spans="1:12" ht="15" customHeight="1" x14ac:dyDescent="0.25">
      <c r="A6" s="8">
        <v>15</v>
      </c>
      <c r="B6" s="8" t="s">
        <v>5</v>
      </c>
      <c r="C6" s="21">
        <v>34.894000691077999</v>
      </c>
      <c r="D6" s="21">
        <v>88.761202460242004</v>
      </c>
      <c r="E6" s="17">
        <v>214.35459277333197</v>
      </c>
      <c r="F6" s="17">
        <v>577.67899555149302</v>
      </c>
      <c r="G6" s="17">
        <v>1033.15400888415</v>
      </c>
      <c r="H6" s="18">
        <v>1.7904984786164858E-2</v>
      </c>
      <c r="I6" s="18">
        <v>4.5545593746110336E-2</v>
      </c>
      <c r="J6" s="18">
        <v>0.10999070460362574</v>
      </c>
      <c r="K6" s="18">
        <v>0.29642154587568265</v>
      </c>
      <c r="L6" s="18">
        <v>0.53013717098841651</v>
      </c>
    </row>
    <row r="7" spans="1:12" ht="15" customHeight="1" x14ac:dyDescent="0.25">
      <c r="A7" s="8">
        <v>16</v>
      </c>
      <c r="B7" s="8" t="s">
        <v>25</v>
      </c>
      <c r="C7" s="23" t="s">
        <v>62</v>
      </c>
      <c r="D7" s="2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  <c r="K7" s="13" t="s">
        <v>62</v>
      </c>
      <c r="L7" s="13" t="s">
        <v>62</v>
      </c>
    </row>
    <row r="8" spans="1:12" ht="15" customHeight="1" x14ac:dyDescent="0.25">
      <c r="A8" s="8">
        <v>17</v>
      </c>
      <c r="B8" s="8" t="s">
        <v>6</v>
      </c>
      <c r="C8" s="21">
        <v>0</v>
      </c>
      <c r="D8" s="21">
        <v>1.7386153599231899</v>
      </c>
      <c r="E8" s="17">
        <v>13.957404830074999</v>
      </c>
      <c r="F8" s="17">
        <v>59.310900434495906</v>
      </c>
      <c r="G8" s="17">
        <v>176.33880415241399</v>
      </c>
      <c r="H8" s="18">
        <v>0</v>
      </c>
      <c r="I8" s="18">
        <v>6.9172267062285117E-3</v>
      </c>
      <c r="J8" s="18">
        <v>5.5530703147879085E-2</v>
      </c>
      <c r="K8" s="18">
        <v>0.23597338083685196</v>
      </c>
      <c r="L8" s="18">
        <v>0.70157868930904044</v>
      </c>
    </row>
    <row r="9" spans="1:12" ht="15" customHeight="1" x14ac:dyDescent="0.25">
      <c r="A9" s="8">
        <v>18</v>
      </c>
      <c r="B9" s="8" t="s">
        <v>26</v>
      </c>
      <c r="C9" s="23" t="s">
        <v>62</v>
      </c>
      <c r="D9" s="2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  <c r="K9" s="13" t="s">
        <v>62</v>
      </c>
      <c r="L9" s="13" t="s">
        <v>62</v>
      </c>
    </row>
    <row r="10" spans="1:12" ht="15" customHeight="1" x14ac:dyDescent="0.25">
      <c r="A10" s="8">
        <v>19</v>
      </c>
      <c r="B10" s="8" t="s">
        <v>27</v>
      </c>
      <c r="C10" s="23" t="s">
        <v>62</v>
      </c>
      <c r="D10" s="2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  <c r="K10" s="13" t="s">
        <v>62</v>
      </c>
      <c r="L10" s="13" t="s">
        <v>62</v>
      </c>
    </row>
    <row r="11" spans="1:12" ht="15" customHeight="1" x14ac:dyDescent="0.2">
      <c r="A11" s="61"/>
      <c r="B11" s="61"/>
      <c r="C11" s="22">
        <f t="shared" ref="C11:G11" si="0">SUM(C2:C10)</f>
        <v>153.19310028414392</v>
      </c>
      <c r="D11" s="22">
        <f t="shared" si="0"/>
        <v>497.83167756829505</v>
      </c>
      <c r="E11" s="11">
        <f t="shared" si="0"/>
        <v>1427.6240449251748</v>
      </c>
      <c r="F11" s="11">
        <f t="shared" si="0"/>
        <v>5346.4512018683954</v>
      </c>
      <c r="G11" s="11">
        <f t="shared" si="0"/>
        <v>9758.8825975450036</v>
      </c>
      <c r="H11" s="19">
        <v>8.9148775142680707E-3</v>
      </c>
      <c r="I11" s="19">
        <v>2.8970680925003166E-2</v>
      </c>
      <c r="J11" s="19">
        <v>8.3078764469976418E-2</v>
      </c>
      <c r="K11" s="19">
        <v>0.31112992368626513</v>
      </c>
      <c r="L11" s="19">
        <v>0.56790575340448735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0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2017-10-30T07:16:03Z</dcterms:created>
  <dcterms:modified xsi:type="dcterms:W3CDTF">2017-11-20T13:08:13Z</dcterms:modified>
</cp:coreProperties>
</file>