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10" i="2"/>
  <c r="E2" i="2"/>
  <c r="E3" i="2"/>
  <c r="E4" i="2"/>
  <c r="E5" i="2"/>
  <c r="E6" i="2"/>
  <c r="E7" i="2"/>
  <c r="E10" i="2"/>
  <c r="C11" i="2"/>
  <c r="D11" i="2"/>
  <c r="F11" i="2" s="1"/>
  <c r="C11" i="3"/>
  <c r="D11" i="3"/>
  <c r="E11" i="3"/>
  <c r="F11" i="3"/>
  <c r="G11" i="3"/>
  <c r="H5" i="5"/>
  <c r="I5" i="5"/>
  <c r="J5" i="5"/>
  <c r="H6" i="5"/>
  <c r="I6" i="5"/>
  <c r="J6" i="5"/>
  <c r="H8" i="5"/>
  <c r="I8" i="5"/>
  <c r="J8" i="5"/>
  <c r="D11" i="5"/>
  <c r="E11" i="5"/>
  <c r="F11" i="5"/>
  <c r="G11" i="5"/>
  <c r="C11" i="5"/>
  <c r="H3" i="7"/>
  <c r="I3" i="7"/>
  <c r="J3" i="7"/>
  <c r="H6" i="7"/>
  <c r="I6" i="7"/>
  <c r="J6" i="7"/>
  <c r="D11" i="7"/>
  <c r="E11" i="7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I5" i="10"/>
  <c r="I6" i="10"/>
  <c r="I8" i="10"/>
  <c r="H5" i="10"/>
  <c r="H6" i="10"/>
  <c r="H8" i="10"/>
  <c r="G5" i="10"/>
  <c r="G6" i="10"/>
  <c r="G8" i="10"/>
  <c r="F11" i="11"/>
  <c r="E11" i="11"/>
  <c r="C11" i="11"/>
  <c r="I3" i="11"/>
  <c r="I6" i="11"/>
  <c r="H3" i="11"/>
  <c r="H6" i="11"/>
  <c r="G3" i="11"/>
  <c r="G6" i="11"/>
  <c r="F11" i="12"/>
  <c r="E11" i="12"/>
  <c r="C11" i="12"/>
  <c r="D10" i="12" s="1"/>
  <c r="I3" i="12"/>
  <c r="I4" i="12"/>
  <c r="I5" i="12"/>
  <c r="I6" i="12"/>
  <c r="I7" i="12"/>
  <c r="I2" i="12"/>
  <c r="H3" i="12"/>
  <c r="H4" i="12"/>
  <c r="H5" i="12"/>
  <c r="H6" i="12"/>
  <c r="H7" i="12"/>
  <c r="H2" i="12"/>
  <c r="G3" i="12"/>
  <c r="G4" i="12"/>
  <c r="G5" i="12"/>
  <c r="G6" i="12"/>
  <c r="G7" i="12"/>
  <c r="G2" i="12"/>
  <c r="J11" i="7" l="1"/>
  <c r="E11" i="2"/>
  <c r="I11" i="5"/>
  <c r="J11" i="5"/>
  <c r="H11" i="5"/>
  <c r="I11" i="7"/>
  <c r="H11" i="7"/>
  <c r="J11" i="9"/>
  <c r="I11" i="9"/>
  <c r="H11" i="9"/>
  <c r="G11" i="10"/>
  <c r="H11" i="10"/>
  <c r="I11" i="10"/>
  <c r="D5" i="10"/>
  <c r="D6" i="10"/>
  <c r="D8" i="10"/>
  <c r="G11" i="11"/>
  <c r="H11" i="11"/>
  <c r="I11" i="11"/>
  <c r="D3" i="11"/>
  <c r="D6" i="11"/>
  <c r="G11" i="12"/>
  <c r="H11" i="12"/>
  <c r="I11" i="12"/>
  <c r="D2" i="12"/>
  <c r="D3" i="12"/>
  <c r="D4" i="12"/>
  <c r="D5" i="12"/>
  <c r="D6" i="12"/>
  <c r="D7" i="12"/>
</calcChain>
</file>

<file path=xl/sharedStrings.xml><?xml version="1.0" encoding="utf-8"?>
<sst xmlns="http://schemas.openxmlformats.org/spreadsheetml/2006/main" count="541" uniqueCount="141">
  <si>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</si>
  <si>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</si>
  <si>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</si>
  <si>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</si>
  <si>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</si>
  <si>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</si>
  <si>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</si>
  <si>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</si>
  <si>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</si>
  <si>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</si>
  <si>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</si>
  <si>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</si>
  <si>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</si>
  <si>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</si>
  <si>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</si>
  <si>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</si>
  <si>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</si>
  <si>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</si>
  <si>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</si>
  <si>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</si>
  <si>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</si>
  <si>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</si>
  <si>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</si>
  <si>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</si>
  <si>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</si>
  <si>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</si>
  <si>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Tourismus- und Freizeitzonen</t>
  </si>
  <si>
    <t>Verkehrszonen innerhalb der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</si>
  <si>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</si>
  <si>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</si>
  <si>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</si>
  <si>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</si>
  <si>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</si>
  <si>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</si>
  <si>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</si>
  <si>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</si>
  <si>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</si>
  <si>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</si>
  <si>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</si>
  <si>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</si>
  <si>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</si>
  <si>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</si>
  <si>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</si>
  <si>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</si>
  <si>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</si>
  <si>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</si>
  <si>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</si>
  <si>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</si>
  <si>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</si>
  <si>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</si>
  <si>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</si>
  <si>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</si>
  <si>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</si>
  <si>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</si>
  <si>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</si>
  <si>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</si>
  <si>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</si>
  <si>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</si>
  <si>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</si>
  <si>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</si>
  <si>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</si>
  <si>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</si>
  <si>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</si>
  <si>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</si>
  <si>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</si>
  <si>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</si>
  <si>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</si>
  <si>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</si>
  <si>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</si>
  <si>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</si>
  <si>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</si>
  <si>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</si>
  <si>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Spezialzonen</t>
  </si>
  <si>
    <t>nein</t>
  </si>
  <si>
    <t>keine. Die Verkehrsflächen sind ausgeschnitten.</t>
  </si>
  <si>
    <t>Bemerkungen</t>
  </si>
  <si>
    <t>keine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</si>
  <si>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</si>
  <si>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</si>
  <si>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</si>
  <si>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</si>
  <si>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</si>
  <si>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</si>
  <si>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</si>
  <si>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</si>
  <si>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</si>
  <si>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</si>
  <si>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</si>
  <si>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</si>
  <si>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</si>
  <si>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</si>
  <si>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</si>
  <si>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</si>
  <si>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</si>
  <si>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</si>
  <si>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</si>
  <si>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</si>
  <si>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</si>
  <si>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</si>
  <si>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</si>
  <si>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</si>
  <si>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</si>
  <si>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</si>
  <si>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</si>
  <si>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</si>
  <si>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</si>
  <si>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</si>
  <si>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</si>
  <si>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</si>
  <si>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</si>
  <si>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</si>
  <si>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</si>
  <si>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</si>
  <si>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</si>
  <si>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</si>
  <si>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</si>
  <si>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</si>
  <si>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</si>
  <si>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</si>
  <si>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</si>
  <si>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</si>
  <si>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</si>
  <si>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</si>
  <si>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</si>
  <si>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</si>
  <si>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</si>
  <si>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</si>
  <si>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</si>
  <si>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</si>
  <si>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</si>
  <si>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</si>
  <si>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</si>
  <si>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</si>
  <si>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</si>
  <si>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</si>
  <si>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</si>
  <si>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</si>
  <si>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</si>
  <si>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</si>
  <si>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</si>
  <si>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Zug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</si>
</sst>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51-43E9-82E6-B0ADD76AA2F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51-43E9-82E6-B0ADD76AA2F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1188.62459056851</c:v>
                </c:pt>
                <c:pt idx="1">
                  <c:v>288.16946747370599</c:v>
                </c:pt>
                <c:pt idx="2">
                  <c:v>249.609886925008</c:v>
                </c:pt>
                <c:pt idx="3">
                  <c:v>142.08827960502998</c:v>
                </c:pt>
                <c:pt idx="4">
                  <c:v>307.99297925055799</c:v>
                </c:pt>
                <c:pt idx="5">
                  <c:v>103.191374687116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2.0008441200240599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51-43E9-82E6-B0ADD76AA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93440"/>
        <c:axId val="426585600"/>
      </c:barChart>
      <c:catAx>
        <c:axId val="4265934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5600"/>
        <c:crosses val="autoZero"/>
        <c:auto val="1"/>
        <c:lblAlgn val="ctr"/>
        <c:lblOffset val="100"/>
        <c:noMultiLvlLbl val="0"/>
      </c:catAx>
      <c:valAx>
        <c:axId val="4265856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934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DB8-4182-8166-95753EDE8E0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B8-4182-8166-95753EDE8E0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DB8-4182-8166-95753EDE8E0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B8-4182-8166-95753EDE8E0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DB8-4182-8166-95753EDE8E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0.80982396596780992</c:v>
                </c:pt>
                <c:pt idx="1">
                  <c:v>0.62885948082743082</c:v>
                </c:pt>
                <c:pt idx="2">
                  <c:v>0.72393615860118565</c:v>
                </c:pt>
                <c:pt idx="3">
                  <c:v>0.90281690913219936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B8-4182-8166-95753EDE8E03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DB8-4182-8166-95753EDE8E0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B8-4182-8166-95753EDE8E0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DB8-4182-8166-95753EDE8E0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8-4182-8166-95753EDE8E0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DB8-4182-8166-95753EDE8E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7.0968389341826393E-2</c:v>
                </c:pt>
                <c:pt idx="1">
                  <c:v>7.0143792488987292E-2</c:v>
                </c:pt>
                <c:pt idx="2">
                  <c:v>7.0267493222693919E-2</c:v>
                </c:pt>
                <c:pt idx="3">
                  <c:v>4.9714829395936209E-2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DB8-4182-8166-95753EDE8E03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DB8-4182-8166-95753EDE8E0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8-4182-8166-95753EDE8E0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DB8-4182-8166-95753EDE8E0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DB8-4182-8166-95753EDE8E0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DB8-4182-8166-95753EDE8E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0.11920764469036371</c:v>
                </c:pt>
                <c:pt idx="1">
                  <c:v>0.30099672668358174</c:v>
                </c:pt>
                <c:pt idx="2">
                  <c:v>0.20579634817612044</c:v>
                </c:pt>
                <c:pt idx="3">
                  <c:v>4.7468261471864462E-2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DB8-4182-8166-95753EDE8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8336"/>
        <c:axId val="487455984"/>
      </c:barChart>
      <c:catAx>
        <c:axId val="4874583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5984"/>
        <c:crosses val="autoZero"/>
        <c:auto val="1"/>
        <c:lblAlgn val="ctr"/>
        <c:lblOffset val="100"/>
        <c:noMultiLvlLbl val="0"/>
      </c:catAx>
      <c:valAx>
        <c:axId val="48745598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58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1696.8221591247309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169.13914472614852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12-4275-A356-9A16B70DD27C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118.020709405476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11.150718264942999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12-4275-A356-9A16B70DD27C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257.54852916928303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28.996161939372502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2-4275-A356-9A16B70DD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9056"/>
        <c:axId val="500814352"/>
      </c:barChart>
      <c:catAx>
        <c:axId val="5008190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4352"/>
        <c:crosses val="autoZero"/>
        <c:auto val="1"/>
        <c:lblAlgn val="ctr"/>
        <c:lblOffset val="100"/>
        <c:noMultiLvlLbl val="0"/>
      </c:catAx>
      <c:valAx>
        <c:axId val="50081435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9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F7B-45A9-A064-7F06ECC104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7B-45A9-A064-7F06ECC104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7B-45A9-A064-7F06ECC104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7B-45A9-A064-7F06ECC104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7B-45A9-A064-7F06ECC104E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7B-45A9-A064-7F06ECC104E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F7B-45A9-A064-7F06ECC104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0.81877494811469054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0.80817218819242964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7B-45A9-A064-7F06ECC104E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F7B-45A9-A064-7F06ECC104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7B-45A9-A064-7F06ECC104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F7B-45A9-A064-7F06ECC104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7B-45A9-A064-7F06ECC104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F7B-45A9-A064-7F06ECC104E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7B-45A9-A064-7F06ECC104E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F7B-45A9-A064-7F06ECC104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5.6949044247379066E-2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5.3279803410895978E-2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F7B-45A9-A064-7F06ECC104E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F7B-45A9-A064-7F06ECC104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F7B-45A9-A064-7F06ECC104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F7B-45A9-A064-7F06ECC104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F7B-45A9-A064-7F06ECC104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F7B-45A9-A064-7F06ECC104E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F7B-45A9-A064-7F06ECC104E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F7B-45A9-A064-7F06ECC104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0.12427600763793038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0.13854800839667422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FF7B-45A9-A064-7F06ECC10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9512"/>
        <c:axId val="487456376"/>
      </c:barChart>
      <c:catAx>
        <c:axId val="4874595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6376"/>
        <c:crosses val="autoZero"/>
        <c:auto val="1"/>
        <c:lblAlgn val="ctr"/>
        <c:lblOffset val="100"/>
        <c:noMultiLvlLbl val="0"/>
      </c:catAx>
      <c:valAx>
        <c:axId val="48745637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59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408.01938372781979</c:v>
                </c:pt>
                <c:pt idx="4" formatCode="#,##0">
                  <c:v>1398.3582881448169</c:v>
                </c:pt>
                <c:pt idx="5">
                  <c:v>0</c:v>
                </c:pt>
                <c:pt idx="6" formatCode="#,##0">
                  <c:v>59.583631978259589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3B-4529-86B3-5663519C7B9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26.14299642769781</c:v>
                </c:pt>
                <c:pt idx="4" formatCode="#,##0">
                  <c:v>97.948633222526013</c:v>
                </c:pt>
                <c:pt idx="5">
                  <c:v>0</c:v>
                </c:pt>
                <c:pt idx="6" formatCode="#,##0">
                  <c:v>5.0797980201931114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3B-4529-86B3-5663519C7B9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46.686700681931399</c:v>
                </c:pt>
                <c:pt idx="4" formatCode="#,##0">
                  <c:v>230.29562138817701</c:v>
                </c:pt>
                <c:pt idx="5">
                  <c:v>0</c:v>
                </c:pt>
                <c:pt idx="6" formatCode="#,##0">
                  <c:v>9.5623690385488889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3B-4529-86B3-5663519C7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3568"/>
        <c:axId val="500810824"/>
      </c:barChart>
      <c:catAx>
        <c:axId val="500813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0824"/>
        <c:crosses val="autoZero"/>
        <c:auto val="1"/>
        <c:lblAlgn val="ctr"/>
        <c:lblOffset val="100"/>
        <c:noMultiLvlLbl val="0"/>
      </c:catAx>
      <c:valAx>
        <c:axId val="50081082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3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45-4BB4-87F1-87E5C3B0516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45-4BB4-87F1-87E5C3B0516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45-4BB4-87F1-87E5C3B0516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45-4BB4-87F1-87E5C3B0516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F45-4BB4-87F1-87E5C3B0516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45-4BB4-87F1-87E5C3B051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0.84853938582394983</c:v>
                </c:pt>
                <c:pt idx="4" formatCode="0%">
                  <c:v>0.80989008965152365</c:v>
                </c:pt>
                <c:pt idx="5">
                  <c:v>0</c:v>
                </c:pt>
                <c:pt idx="6" formatCode="0%">
                  <c:v>0.8027348004506778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F45-4BB4-87F1-87E5C3B0516B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45-4BB4-87F1-87E5C3B0516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F45-4BB4-87F1-87E5C3B0516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45-4BB4-87F1-87E5C3B0516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F45-4BB4-87F1-87E5C3B0516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45-4BB4-87F1-87E5C3B0516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F45-4BB4-87F1-87E5C3B051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5.4368402622642108E-2</c:v>
                </c:pt>
                <c:pt idx="4" formatCode="0%">
                  <c:v>5.6729114429663587E-2</c:v>
                </c:pt>
                <c:pt idx="5">
                  <c:v>0</c:v>
                </c:pt>
                <c:pt idx="6" formatCode="0%">
                  <c:v>6.8437094461736001E-2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F45-4BB4-87F1-87E5C3B0516B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F45-4BB4-87F1-87E5C3B0516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F45-4BB4-87F1-87E5C3B0516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45-4BB4-87F1-87E5C3B0516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F45-4BB4-87F1-87E5C3B0516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F45-4BB4-87F1-87E5C3B0516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F45-4BB4-87F1-87E5C3B051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9.7092211553408025E-2</c:v>
                </c:pt>
                <c:pt idx="4" formatCode="0%">
                  <c:v>0.13338079591881266</c:v>
                </c:pt>
                <c:pt idx="5">
                  <c:v>0</c:v>
                </c:pt>
                <c:pt idx="6" formatCode="0%">
                  <c:v>0.1288281050875861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F45-4BB4-87F1-87E5C3B05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7360"/>
        <c:axId val="487452064"/>
      </c:barChart>
      <c:catAx>
        <c:axId val="4874473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2064"/>
        <c:crosses val="autoZero"/>
        <c:auto val="1"/>
        <c:lblAlgn val="ctr"/>
        <c:lblOffset val="100"/>
        <c:noMultiLvlLbl val="0"/>
      </c:catAx>
      <c:valAx>
        <c:axId val="48745206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47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57.2614709285671</c:v>
                </c:pt>
                <c:pt idx="1">
                  <c:v>24.224221157873899</c:v>
                </c:pt>
                <c:pt idx="2">
                  <c:v>36.374395905810999</c:v>
                </c:pt>
                <c:pt idx="3">
                  <c:v>64.329109460871308</c:v>
                </c:pt>
                <c:pt idx="4">
                  <c:v>40.978502801075699</c:v>
                </c:pt>
                <c:pt idx="5">
                  <c:v>10.241681466973999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1.1698185379494199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50-43A8-81F0-A222829736BF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270.50312231693397</c:v>
                </c:pt>
                <c:pt idx="1">
                  <c:v>105.33097336888599</c:v>
                </c:pt>
                <c:pt idx="2">
                  <c:v>88.432582230129995</c:v>
                </c:pt>
                <c:pt idx="3">
                  <c:v>44.068178624302703</c:v>
                </c:pt>
                <c:pt idx="4">
                  <c:v>92.470415514319299</c:v>
                </c:pt>
                <c:pt idx="5">
                  <c:v>11.331505212326899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0.83102584835004401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50-43A8-81F0-A222829736BF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479.87572296588996</c:v>
                </c:pt>
                <c:pt idx="1">
                  <c:v>101.08830653037001</c:v>
                </c:pt>
                <c:pt idx="2">
                  <c:v>94.116259243745603</c:v>
                </c:pt>
                <c:pt idx="3">
                  <c:v>25.9413650865793</c:v>
                </c:pt>
                <c:pt idx="4">
                  <c:v>108.053668367878</c:v>
                </c:pt>
                <c:pt idx="5">
                  <c:v>28.188305444271798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50-43A8-81F0-A222829736BF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296.94297918255904</c:v>
                </c:pt>
                <c:pt idx="1">
                  <c:v>51.649378069578198</c:v>
                </c:pt>
                <c:pt idx="2">
                  <c:v>29.0753098524753</c:v>
                </c:pt>
                <c:pt idx="3">
                  <c:v>7.2937126540498891</c:v>
                </c:pt>
                <c:pt idx="4">
                  <c:v>45.718085434837697</c:v>
                </c:pt>
                <c:pt idx="5">
                  <c:v>28.5529861050722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50-43A8-81F0-A222829736BF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84.041305723100393</c:v>
                </c:pt>
                <c:pt idx="1">
                  <c:v>5.8765874504493203</c:v>
                </c:pt>
                <c:pt idx="2">
                  <c:v>1.6113509284495799</c:v>
                </c:pt>
                <c:pt idx="3">
                  <c:v>0.45591587455000299</c:v>
                </c:pt>
                <c:pt idx="4">
                  <c:v>20.772295015548899</c:v>
                </c:pt>
                <c:pt idx="5">
                  <c:v>24.8768999447928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050-43A8-81F0-A22282973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8536"/>
        <c:axId val="487459904"/>
      </c:barChart>
      <c:catAx>
        <c:axId val="487448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9904"/>
        <c:crosses val="autoZero"/>
        <c:auto val="1"/>
        <c:lblAlgn val="ctr"/>
        <c:lblOffset val="100"/>
        <c:noMultiLvlLbl val="0"/>
      </c:catAx>
      <c:valAx>
        <c:axId val="48745990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48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CE-4B93-AF4F-8C6245B66FC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CE-4B93-AF4F-8C6245B66F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4.817456316717126E-2</c:v>
                </c:pt>
                <c:pt idx="1">
                  <c:v>8.406241454240905E-2</c:v>
                </c:pt>
                <c:pt idx="2">
                  <c:v>0.14572497394476677</c:v>
                </c:pt>
                <c:pt idx="3">
                  <c:v>0.45274042793010555</c:v>
                </c:pt>
                <c:pt idx="4">
                  <c:v>0.1330501250805908</c:v>
                </c:pt>
                <c:pt idx="5">
                  <c:v>9.9249391259804795E-2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0.58466242850249062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CE-4B93-AF4F-8C6245B66FC5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CE-4B93-AF4F-8C6245B66FC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CE-4B93-AF4F-8C6245B66F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0.22757658058121918</c:v>
                </c:pt>
                <c:pt idx="1">
                  <c:v>0.36551746657963013</c:v>
                </c:pt>
                <c:pt idx="2">
                  <c:v>0.35428315496218044</c:v>
                </c:pt>
                <c:pt idx="3">
                  <c:v>0.31014646737186313</c:v>
                </c:pt>
                <c:pt idx="4">
                  <c:v>0.30023547737111134</c:v>
                </c:pt>
                <c:pt idx="5">
                  <c:v>0.10981058120264277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0.41533757149750949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9CE-4B93-AF4F-8C6245B66FC5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CE-4B93-AF4F-8C6245B66FC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CE-4B93-AF4F-8C6245B66FC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CE-4B93-AF4F-8C6245B66F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0.40372353265691319</c:v>
                </c:pt>
                <c:pt idx="1">
                  <c:v>0.35079464778515523</c:v>
                </c:pt>
                <c:pt idx="2">
                  <c:v>0.37705339386496001</c:v>
                </c:pt>
                <c:pt idx="3">
                  <c:v>0.18257216412319249</c:v>
                </c:pt>
                <c:pt idx="4">
                  <c:v>0.35083160947953074</c:v>
                </c:pt>
                <c:pt idx="5">
                  <c:v>0.27316531616521911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CE-4B93-AF4F-8C6245B66FC5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9CE-4B93-AF4F-8C6245B66FC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CE-4B93-AF4F-8C6245B66FC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9CE-4B93-AF4F-8C6245B66F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0.24982065734084313</c:v>
                </c:pt>
                <c:pt idx="1">
                  <c:v>0.17923265321292833</c:v>
                </c:pt>
                <c:pt idx="2">
                  <c:v>0.11648300034066274</c:v>
                </c:pt>
                <c:pt idx="3">
                  <c:v>5.1332260245299008E-2</c:v>
                </c:pt>
                <c:pt idx="4">
                  <c:v>0.14843873176817521</c:v>
                </c:pt>
                <c:pt idx="5">
                  <c:v>0.27669933874787583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9CE-4B93-AF4F-8C6245B66FC5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9CE-4B93-AF4F-8C6245B66FC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9CE-4B93-AF4F-8C6245B66FC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9CE-4B93-AF4F-8C6245B66F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7.070466625385316E-2</c:v>
                </c:pt>
                <c:pt idx="1">
                  <c:v>2.0392817879877161E-2</c:v>
                </c:pt>
                <c:pt idx="2">
                  <c:v>6.4554768874299853E-3</c:v>
                </c:pt>
                <c:pt idx="3">
                  <c:v>3.2086803295395864E-3</c:v>
                </c:pt>
                <c:pt idx="4">
                  <c:v>6.7444056300591929E-2</c:v>
                </c:pt>
                <c:pt idx="5">
                  <c:v>0.24107537262445747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9CE-4B93-AF4F-8C6245B66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7752"/>
        <c:axId val="487450888"/>
      </c:barChart>
      <c:catAx>
        <c:axId val="4874477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0888"/>
        <c:crosses val="autoZero"/>
        <c:auto val="1"/>
        <c:lblAlgn val="ctr"/>
        <c:lblOffset val="100"/>
        <c:noMultiLvlLbl val="0"/>
      </c:catAx>
      <c:valAx>
        <c:axId val="48745088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47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C4-49BC-9A33-D53F7BC45EE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C4-49BC-9A33-D53F7BC45EE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1189.9117960000001</c:v>
                </c:pt>
                <c:pt idx="1">
                  <c:v>292.91968480000003</c:v>
                </c:pt>
                <c:pt idx="2">
                  <c:v>243.35406600000002</c:v>
                </c:pt>
                <c:pt idx="3">
                  <c:v>140.92826579999999</c:v>
                </c:pt>
                <c:pt idx="4">
                  <c:v>300.29355939999999</c:v>
                </c:pt>
                <c:pt idx="5">
                  <c:v>96.978220949999994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10.49442911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C4-49BC-9A33-D53F7BC45EEC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C4-49BC-9A33-D53F7BC45EE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5C4-49BC-9A33-D53F7BC45EE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1188.62459056851</c:v>
                </c:pt>
                <c:pt idx="1">
                  <c:v>288.16946747370599</c:v>
                </c:pt>
                <c:pt idx="2">
                  <c:v>249.609886925008</c:v>
                </c:pt>
                <c:pt idx="3">
                  <c:v>142.08827960502998</c:v>
                </c:pt>
                <c:pt idx="4">
                  <c:v>307.99297925055799</c:v>
                </c:pt>
                <c:pt idx="5">
                  <c:v>103.191374687116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2.0008441200240599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C4-49BC-9A33-D53F7BC45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87448144"/>
        <c:axId val="487454024"/>
      </c:barChart>
      <c:catAx>
        <c:axId val="4874481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4024"/>
        <c:crosses val="autoZero"/>
        <c:auto val="1"/>
        <c:lblAlgn val="ctr"/>
        <c:lblOffset val="100"/>
        <c:noMultiLvlLbl val="0"/>
      </c:catAx>
      <c:valAx>
        <c:axId val="48745402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48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AA-43AB-ABEB-CDA0AFC2F45F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AA-43AB-ABEB-CDA0AFC2F45F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AA-43AB-ABEB-CDA0AFC2F45F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AA-43AB-ABEB-CDA0AFC2F45F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AA-43AB-ABEB-CDA0AFC2F45F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AA-43AB-ABEB-CDA0AFC2F45F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AA-43AB-ABEB-CDA0AFC2F45F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1AA-43AB-ABEB-CDA0AFC2F45F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51AA-43AB-ABEB-CDA0AFC2F45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1AA-43AB-ABEB-CDA0AFC2F45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1AA-43AB-ABEB-CDA0AFC2F45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51AA-43AB-ABEB-CDA0AFC2F45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51AA-43AB-ABEB-CDA0AFC2F45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AA-43AB-ABEB-CDA0AFC2F45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1AA-43AB-ABEB-CDA0AFC2F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1188.62459056851</c:v>
                </c:pt>
                <c:pt idx="1">
                  <c:v>288.16946747370599</c:v>
                </c:pt>
                <c:pt idx="2">
                  <c:v>249.609886925008</c:v>
                </c:pt>
                <c:pt idx="3">
                  <c:v>142.08827960502998</c:v>
                </c:pt>
                <c:pt idx="4">
                  <c:v>307.99297925055799</c:v>
                </c:pt>
                <c:pt idx="5">
                  <c:v>103.191374687116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2.0008441200240599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1AA-43AB-ABEB-CDA0AFC2F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1C-4F00-8A30-FE0CC064D1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1C-4F00-8A30-FE0CC064D1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1C-4F00-8A30-FE0CC064D14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1C-4F00-8A30-FE0CC064D14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1C-4F00-8A30-FE0CC064D1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1C-4F00-8A30-FE0CC064D1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1C-4F00-8A30-FE0CC064D14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2072.39139769949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209.28602493046401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B1C-4F00-8A30-FE0CC064D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82856"/>
        <c:axId val="426588344"/>
      </c:barChart>
      <c:catAx>
        <c:axId val="426582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8344"/>
        <c:crosses val="autoZero"/>
        <c:auto val="1"/>
        <c:lblAlgn val="ctr"/>
        <c:lblOffset val="100"/>
        <c:noMultiLvlLbl val="0"/>
      </c:catAx>
      <c:valAx>
        <c:axId val="42658834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8285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09-4994-8330-80E61369F9E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09-4994-8330-80E61369F9E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09-4994-8330-80E61369F9E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09-4994-8330-80E61369F9E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09-4994-8330-80E61369F9E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09-4994-8330-80E61369F9E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09-4994-8330-80E61369F9E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191.72299757611407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247.17848698531239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09-4994-8330-80E61369F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95008"/>
        <c:axId val="426591872"/>
      </c:barChart>
      <c:catAx>
        <c:axId val="4265950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1872"/>
        <c:crosses val="autoZero"/>
        <c:auto val="1"/>
        <c:lblAlgn val="ctr"/>
        <c:lblOffset val="100"/>
        <c:noMultiLvlLbl val="0"/>
      </c:catAx>
      <c:valAx>
        <c:axId val="42659187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9500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A08-4B66-AA68-D6F081FE12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08-4B66-AA68-D6F081FE12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A08-4B66-AA68-D6F081FE12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08-4B66-AA68-D6F081FE12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A08-4B66-AA68-D6F081FE12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08-4B66-AA68-D6F081FE12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A08-4B66-AA68-D6F081FE121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98.748315482235796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182.30489976521255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A08-4B66-AA68-D6F081FE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900520"/>
        <c:axId val="490896208"/>
      </c:barChart>
      <c:catAx>
        <c:axId val="4909005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6208"/>
        <c:crosses val="autoZero"/>
        <c:auto val="1"/>
        <c:lblAlgn val="ctr"/>
        <c:lblOffset val="100"/>
        <c:noMultiLvlLbl val="0"/>
      </c:catAx>
      <c:valAx>
        <c:axId val="49089620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90052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3C6-4C08-9732-DD919FFFFCE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3C6-4C08-9732-DD919FFFFCE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3C6-4C08-9732-DD919FFFFCE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3C6-4C08-9732-DD919FFFFCE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3C6-4C08-9732-DD919FFFFCE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3C6-4C08-9732-DD919FFFFCE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480.84908083744898</c:v>
                </c:pt>
                <c:pt idx="4" formatCode="#,##0">
                  <c:v>1726.6025427555201</c:v>
                </c:pt>
                <c:pt idx="5">
                  <c:v>0</c:v>
                </c:pt>
                <c:pt idx="6" formatCode="#,##0">
                  <c:v>74.225799037001593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3C6-4C08-9732-DD919FFFF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4640"/>
        <c:axId val="500809648"/>
      </c:barChart>
      <c:catAx>
        <c:axId val="4908946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9648"/>
        <c:crosses val="autoZero"/>
        <c:auto val="1"/>
        <c:lblAlgn val="ctr"/>
        <c:lblOffset val="100"/>
        <c:noMultiLvlLbl val="0"/>
      </c:catAx>
      <c:valAx>
        <c:axId val="5008096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46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7DB-492C-8640-E696E143D11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DB-492C-8640-E696E143D11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DB-492C-8640-E696E143D11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DB-492C-8640-E696E143D11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7DB-492C-8640-E696E143D11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DB-492C-8640-E696E143D11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163.72674617366917</c:v>
                </c:pt>
                <c:pt idx="4" formatCode="#,##0">
                  <c:v>205.97704059117447</c:v>
                </c:pt>
                <c:pt idx="5">
                  <c:v>0</c:v>
                </c:pt>
                <c:pt idx="6" formatCode="#,##0">
                  <c:v>220.51633700832323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7DB-492C-8640-E696E143D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7096"/>
        <c:axId val="500817488"/>
      </c:barChart>
      <c:catAx>
        <c:axId val="5008170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7488"/>
        <c:crosses val="autoZero"/>
        <c:auto val="1"/>
        <c:lblAlgn val="ctr"/>
        <c:lblOffset val="100"/>
        <c:noMultiLvlLbl val="0"/>
      </c:catAx>
      <c:valAx>
        <c:axId val="50081748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70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D5-43BC-9452-1144FB7DAD2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D5-43BC-9452-1144FB7DAD2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D5-43BC-9452-1144FB7DAD2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D5-43BC-9452-1144FB7DAD2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D5-43BC-9452-1144FB7DAD2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D5-43BC-9452-1144FB7DAD2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69.536099382141828</c:v>
                </c:pt>
                <c:pt idx="4" formatCode="#,##0">
                  <c:v>116.97294455923635</c:v>
                </c:pt>
                <c:pt idx="5">
                  <c:v>0</c:v>
                </c:pt>
                <c:pt idx="6" formatCode="#,##0">
                  <c:v>161.7824739254612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D5-43BC-9452-1144FB7DA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08864"/>
        <c:axId val="500810040"/>
      </c:barChart>
      <c:catAx>
        <c:axId val="500808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0040"/>
        <c:crosses val="autoZero"/>
        <c:auto val="1"/>
        <c:lblAlgn val="ctr"/>
        <c:lblOffset val="100"/>
        <c:noMultiLvlLbl val="0"/>
      </c:catAx>
      <c:valAx>
        <c:axId val="50081004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0886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962.57667998105501</c:v>
                </c:pt>
                <c:pt idx="1">
                  <c:v>181.218101705832</c:v>
                </c:pt>
                <c:pt idx="2">
                  <c:v>180.70162268936662</c:v>
                </c:pt>
                <c:pt idx="3">
                  <c:v>128.27970141692489</c:v>
                </c:pt>
                <c:pt idx="4">
                  <c:v>307.99297925055799</c:v>
                </c:pt>
                <c:pt idx="5">
                  <c:v>103.191374687116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2.0008441200240599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C3-41C1-9605-0B16EC72F26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84.354772724735</c:v>
                </c:pt>
                <c:pt idx="1">
                  <c:v>20.213299328137609</c:v>
                </c:pt>
                <c:pt idx="2">
                  <c:v>17.539461037820395</c:v>
                </c:pt>
                <c:pt idx="3">
                  <c:v>7.0638945797261483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C3-41C1-9605-0B16EC72F26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141.69313786271999</c:v>
                </c:pt>
                <c:pt idx="1">
                  <c:v>86.7380664397364</c:v>
                </c:pt>
                <c:pt idx="2">
                  <c:v>51.368803197821002</c:v>
                </c:pt>
                <c:pt idx="3">
                  <c:v>6.7446836083789501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C3-41C1-9605-0B16EC72F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900912"/>
        <c:axId val="500812784"/>
      </c:barChart>
      <c:catAx>
        <c:axId val="490900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2784"/>
        <c:crosses val="autoZero"/>
        <c:auto val="1"/>
        <c:lblAlgn val="ctr"/>
        <c:lblOffset val="100"/>
        <c:noMultiLvlLbl val="0"/>
      </c:catAx>
      <c:valAx>
        <c:axId val="5008127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900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tabSelected="1" workbookViewId="0"/>
  </sheetViews>
  <sheetFormatPr baseColWidth="10" defaultRowHeight="15" x14ac:dyDescent="0.2"/>
  <cols>
    <col min="1" max="1" width="37.7109375" style="29" customWidth="1"/>
    <col min="2" max="2" width="57.7109375" style="29" customWidth="1"/>
    <col min="3" max="16384" width="11.42578125" style="30"/>
  </cols>
  <sheetData>
    <row r="1" spans="1:2" ht="18.75" x14ac:dyDescent="0.2">
      <c r="A1" s="28" t="s">
        <v>63</v>
      </c>
    </row>
    <row r="2" spans="1:2" ht="18.75" x14ac:dyDescent="0.2">
      <c r="A2" s="28" t="s">
        <v>64</v>
      </c>
    </row>
    <row r="4" spans="1:2" ht="12.75" x14ac:dyDescent="0.2">
      <c r="A4" s="55" t="s">
        <v>140</v>
      </c>
      <c r="B4" s="56"/>
    </row>
    <row r="5" spans="1:2" ht="12.75" x14ac:dyDescent="0.2">
      <c r="A5" s="57"/>
      <c r="B5" s="58"/>
    </row>
    <row r="6" spans="1:2" x14ac:dyDescent="0.2">
      <c r="A6" s="31" t="s">
        <v>65</v>
      </c>
      <c r="B6" s="32" t="s">
        <v>66</v>
      </c>
    </row>
    <row r="7" spans="1:2" x14ac:dyDescent="0.2">
      <c r="A7" s="33"/>
      <c r="B7" s="34"/>
    </row>
    <row r="8" spans="1:2" x14ac:dyDescent="0.2">
      <c r="A8" s="31" t="s">
        <v>67</v>
      </c>
      <c r="B8" s="32" t="s">
        <v>68</v>
      </c>
    </row>
    <row r="9" spans="1:2" x14ac:dyDescent="0.2">
      <c r="A9" s="35" t="s">
        <v>69</v>
      </c>
      <c r="B9" s="36">
        <v>11</v>
      </c>
    </row>
    <row r="10" spans="1:2" x14ac:dyDescent="0.2">
      <c r="A10" s="33"/>
      <c r="B10" s="34"/>
    </row>
    <row r="11" spans="1:2" x14ac:dyDescent="0.2">
      <c r="A11" s="31" t="s">
        <v>70</v>
      </c>
      <c r="B11" s="37"/>
    </row>
    <row r="12" spans="1:2" x14ac:dyDescent="0.2">
      <c r="A12" s="35" t="s">
        <v>71</v>
      </c>
      <c r="B12" s="38">
        <v>7</v>
      </c>
    </row>
    <row r="13" spans="1:2" x14ac:dyDescent="0.2">
      <c r="A13" s="35" t="s">
        <v>72</v>
      </c>
      <c r="B13" s="39" t="s">
        <v>73</v>
      </c>
    </row>
    <row r="14" spans="1:2" x14ac:dyDescent="0.2">
      <c r="A14" s="33"/>
      <c r="B14" s="40"/>
    </row>
    <row r="15" spans="1:2" x14ac:dyDescent="0.2">
      <c r="A15" s="31" t="s">
        <v>27</v>
      </c>
      <c r="B15" s="37" t="s">
        <v>74</v>
      </c>
    </row>
    <row r="16" spans="1:2" x14ac:dyDescent="0.2">
      <c r="A16" s="33"/>
      <c r="B16" s="40"/>
    </row>
    <row r="17" spans="1:2" x14ac:dyDescent="0.2">
      <c r="A17" s="41" t="s">
        <v>75</v>
      </c>
      <c r="B17" s="39" t="s">
        <v>76</v>
      </c>
    </row>
    <row r="18" spans="1:2" x14ac:dyDescent="0.2">
      <c r="A18" s="33"/>
      <c r="B18" s="34"/>
    </row>
    <row r="20" spans="1:2" ht="17.100000000000001" customHeight="1" x14ac:dyDescent="0.2">
      <c r="A20" s="42" t="s">
        <v>77</v>
      </c>
    </row>
    <row r="21" spans="1:2" ht="15" customHeight="1" x14ac:dyDescent="0.2">
      <c r="A21" s="43" t="s">
        <v>78</v>
      </c>
    </row>
    <row r="22" spans="1:2" ht="15" customHeight="1" x14ac:dyDescent="0.2">
      <c r="A22" s="43" t="s">
        <v>79</v>
      </c>
    </row>
    <row r="23" spans="1:2" ht="15" customHeight="1" x14ac:dyDescent="0.2">
      <c r="A23" s="43" t="s">
        <v>80</v>
      </c>
    </row>
    <row r="24" spans="1:2" ht="15" customHeight="1" x14ac:dyDescent="0.2">
      <c r="A24" s="43" t="s">
        <v>81</v>
      </c>
    </row>
    <row r="25" spans="1:2" ht="15" customHeight="1" x14ac:dyDescent="0.2">
      <c r="A25" s="43" t="s">
        <v>82</v>
      </c>
    </row>
    <row r="26" spans="1:2" ht="15" customHeight="1" x14ac:dyDescent="0.2">
      <c r="A26" s="43" t="s">
        <v>83</v>
      </c>
    </row>
    <row r="27" spans="1:2" ht="15" customHeight="1" x14ac:dyDescent="0.2">
      <c r="A27" s="43" t="s">
        <v>84</v>
      </c>
    </row>
    <row r="28" spans="1:2" ht="15" customHeight="1" x14ac:dyDescent="0.2">
      <c r="A28" s="43" t="s">
        <v>85</v>
      </c>
    </row>
    <row r="29" spans="1:2" ht="15" customHeight="1" x14ac:dyDescent="0.2">
      <c r="A29" s="43" t="s">
        <v>86</v>
      </c>
    </row>
    <row r="30" spans="1:2" x14ac:dyDescent="0.2">
      <c r="A30" s="43"/>
    </row>
    <row r="31" spans="1:2" x14ac:dyDescent="0.2">
      <c r="A31" s="43"/>
    </row>
    <row r="32" spans="1:2" x14ac:dyDescent="0.2">
      <c r="A32" s="43"/>
    </row>
    <row r="33" spans="1:1" x14ac:dyDescent="0.2">
      <c r="A33" s="44" t="s">
        <v>64</v>
      </c>
    </row>
    <row r="34" spans="1:1" x14ac:dyDescent="0.2">
      <c r="A34" s="44" t="s">
        <v>87</v>
      </c>
    </row>
    <row r="35" spans="1:1" x14ac:dyDescent="0.2">
      <c r="A35" s="44" t="s">
        <v>88</v>
      </c>
    </row>
    <row r="36" spans="1:1" x14ac:dyDescent="0.2">
      <c r="A36" s="44"/>
    </row>
    <row r="37" spans="1:1" x14ac:dyDescent="0.2">
      <c r="A37" s="44" t="s">
        <v>89</v>
      </c>
    </row>
    <row r="38" spans="1:1" x14ac:dyDescent="0.2">
      <c r="A38" s="44" t="s">
        <v>63</v>
      </c>
    </row>
    <row r="39" spans="1:1" x14ac:dyDescent="0.2">
      <c r="A39" s="44" t="s">
        <v>90</v>
      </c>
    </row>
    <row r="40" spans="1:1" x14ac:dyDescent="0.2">
      <c r="A40" s="45" t="s">
        <v>91</v>
      </c>
    </row>
    <row r="41" spans="1:1" x14ac:dyDescent="0.2">
      <c r="A41" s="44"/>
    </row>
    <row r="42" spans="1:1" x14ac:dyDescent="0.2">
      <c r="A42" s="44" t="s">
        <v>92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1189.9117960000001</v>
      </c>
      <c r="D2" s="15">
        <v>1188.62459056851</v>
      </c>
      <c r="E2" s="15">
        <f t="shared" ref="E2:E11" si="0">D2-C2</f>
        <v>-1.2872054314900652</v>
      </c>
      <c r="F2" s="25">
        <f t="shared" ref="F2:F11" si="1">D2/C2-1</f>
        <v>-1.0817654180899083E-3</v>
      </c>
    </row>
    <row r="3" spans="1:6" ht="15" customHeight="1" x14ac:dyDescent="0.25">
      <c r="A3" s="8">
        <v>12</v>
      </c>
      <c r="B3" s="8" t="s">
        <v>2</v>
      </c>
      <c r="C3" s="17">
        <v>292.91968480000003</v>
      </c>
      <c r="D3" s="17">
        <v>288.16946747370599</v>
      </c>
      <c r="E3" s="17">
        <f t="shared" si="0"/>
        <v>-4.7502173262940346</v>
      </c>
      <c r="F3" s="26">
        <f t="shared" si="1"/>
        <v>-1.6216791061814062E-2</v>
      </c>
    </row>
    <row r="4" spans="1:6" ht="15" customHeight="1" x14ac:dyDescent="0.25">
      <c r="A4" s="8">
        <v>13</v>
      </c>
      <c r="B4" s="8" t="s">
        <v>3</v>
      </c>
      <c r="C4" s="17">
        <v>243.35406600000002</v>
      </c>
      <c r="D4" s="17">
        <v>249.609886925008</v>
      </c>
      <c r="E4" s="17">
        <f t="shared" si="0"/>
        <v>6.2558209250079813</v>
      </c>
      <c r="F4" s="26">
        <f t="shared" si="1"/>
        <v>2.5706662838368199E-2</v>
      </c>
    </row>
    <row r="5" spans="1:6" ht="15" customHeight="1" x14ac:dyDescent="0.25">
      <c r="A5" s="8">
        <v>14</v>
      </c>
      <c r="B5" s="8" t="s">
        <v>4</v>
      </c>
      <c r="C5" s="17">
        <v>140.92826579999999</v>
      </c>
      <c r="D5" s="17">
        <v>142.08827960502998</v>
      </c>
      <c r="E5" s="17">
        <f t="shared" si="0"/>
        <v>1.1600138050299904</v>
      </c>
      <c r="F5" s="26">
        <f t="shared" si="1"/>
        <v>8.2312359301734972E-3</v>
      </c>
    </row>
    <row r="6" spans="1:6" ht="15" customHeight="1" x14ac:dyDescent="0.25">
      <c r="A6" s="8">
        <v>15</v>
      </c>
      <c r="B6" s="8" t="s">
        <v>5</v>
      </c>
      <c r="C6" s="17">
        <v>300.29355939999999</v>
      </c>
      <c r="D6" s="17">
        <v>307.99297925055799</v>
      </c>
      <c r="E6" s="17">
        <f t="shared" si="0"/>
        <v>7.6994198505580016</v>
      </c>
      <c r="F6" s="26">
        <f t="shared" si="1"/>
        <v>2.5639643640515519E-2</v>
      </c>
    </row>
    <row r="7" spans="1:6" ht="15" customHeight="1" x14ac:dyDescent="0.25">
      <c r="A7" s="8">
        <v>16</v>
      </c>
      <c r="B7" s="8" t="s">
        <v>6</v>
      </c>
      <c r="C7" s="17">
        <v>96.978220949999994</v>
      </c>
      <c r="D7" s="17">
        <v>103.191374687116</v>
      </c>
      <c r="E7" s="17">
        <f t="shared" si="0"/>
        <v>6.2131537371160022</v>
      </c>
      <c r="F7" s="26">
        <f t="shared" si="1"/>
        <v>6.4067516152099602E-2</v>
      </c>
    </row>
    <row r="8" spans="1:6" ht="15" customHeight="1" x14ac:dyDescent="0.25">
      <c r="A8" s="8">
        <v>17</v>
      </c>
      <c r="B8" s="8" t="s">
        <v>26</v>
      </c>
      <c r="C8" s="13" t="s">
        <v>62</v>
      </c>
      <c r="D8" s="13" t="s">
        <v>62</v>
      </c>
      <c r="E8" s="13" t="s">
        <v>62</v>
      </c>
      <c r="F8" s="13" t="s">
        <v>62</v>
      </c>
    </row>
    <row r="9" spans="1:6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</row>
    <row r="10" spans="1:6" ht="15" customHeight="1" x14ac:dyDescent="0.25">
      <c r="A10" s="8">
        <v>19</v>
      </c>
      <c r="B10" s="8" t="s">
        <v>7</v>
      </c>
      <c r="C10" s="17">
        <v>10.49442911</v>
      </c>
      <c r="D10" s="17">
        <v>2.0008441200240599</v>
      </c>
      <c r="E10" s="17">
        <f t="shared" si="0"/>
        <v>-8.4935849899759397</v>
      </c>
      <c r="F10" s="26">
        <f t="shared" si="1"/>
        <v>-0.80934226158929579</v>
      </c>
    </row>
    <row r="11" spans="1:6" ht="15" customHeight="1" x14ac:dyDescent="0.2">
      <c r="A11" s="61"/>
      <c r="B11" s="61"/>
      <c r="C11" s="11">
        <f t="shared" ref="C11:D11" si="2">SUM(C2:C10)</f>
        <v>2274.8800220600001</v>
      </c>
      <c r="D11" s="11">
        <f t="shared" si="2"/>
        <v>2281.6774226299517</v>
      </c>
      <c r="E11" s="24">
        <f t="shared" si="0"/>
        <v>6.7974005699516056</v>
      </c>
      <c r="F11" s="27">
        <f t="shared" si="1"/>
        <v>2.9880259635830519E-3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4" customWidth="1"/>
    <col min="2" max="2" width="70.7109375" style="54" customWidth="1"/>
    <col min="3" max="16384" width="11.42578125" style="46"/>
  </cols>
  <sheetData>
    <row r="1" spans="1:2" x14ac:dyDescent="0.25">
      <c r="A1" s="59" t="s">
        <v>93</v>
      </c>
      <c r="B1" s="59" t="s">
        <v>94</v>
      </c>
    </row>
    <row r="2" spans="1:2" x14ac:dyDescent="0.25">
      <c r="A2" s="60"/>
      <c r="B2" s="60"/>
    </row>
    <row r="3" spans="1:2" x14ac:dyDescent="0.25">
      <c r="A3" s="47" t="s">
        <v>28</v>
      </c>
      <c r="B3" s="48" t="s">
        <v>95</v>
      </c>
    </row>
    <row r="4" spans="1:2" x14ac:dyDescent="0.25">
      <c r="A4" s="49" t="s">
        <v>34</v>
      </c>
      <c r="B4" s="50" t="s">
        <v>96</v>
      </c>
    </row>
    <row r="5" spans="1:2" ht="30" x14ac:dyDescent="0.25">
      <c r="A5" s="49" t="s">
        <v>0</v>
      </c>
      <c r="B5" s="50" t="s">
        <v>97</v>
      </c>
    </row>
    <row r="6" spans="1:2" ht="30" x14ac:dyDescent="0.25">
      <c r="A6" s="49" t="s">
        <v>35</v>
      </c>
      <c r="B6" s="50" t="s">
        <v>98</v>
      </c>
    </row>
    <row r="7" spans="1:2" ht="30" x14ac:dyDescent="0.25">
      <c r="A7" s="49" t="s">
        <v>36</v>
      </c>
      <c r="B7" s="50" t="s">
        <v>99</v>
      </c>
    </row>
    <row r="8" spans="1:2" x14ac:dyDescent="0.25">
      <c r="A8" s="49" t="s">
        <v>29</v>
      </c>
      <c r="B8" s="50" t="s">
        <v>100</v>
      </c>
    </row>
    <row r="9" spans="1:2" ht="30" x14ac:dyDescent="0.25">
      <c r="A9" s="49" t="s">
        <v>30</v>
      </c>
      <c r="B9" s="50" t="s">
        <v>101</v>
      </c>
    </row>
    <row r="10" spans="1:2" ht="45" x14ac:dyDescent="0.25">
      <c r="A10" s="49" t="s">
        <v>31</v>
      </c>
      <c r="B10" s="50" t="s">
        <v>102</v>
      </c>
    </row>
    <row r="11" spans="1:2" ht="17.25" x14ac:dyDescent="0.25">
      <c r="A11" s="49" t="s">
        <v>103</v>
      </c>
      <c r="B11" s="50" t="s">
        <v>104</v>
      </c>
    </row>
    <row r="12" spans="1:2" ht="45" x14ac:dyDescent="0.25">
      <c r="A12" s="49" t="s">
        <v>32</v>
      </c>
      <c r="B12" s="50" t="s">
        <v>105</v>
      </c>
    </row>
    <row r="13" spans="1:2" ht="17.25" x14ac:dyDescent="0.25">
      <c r="A13" s="49" t="s">
        <v>106</v>
      </c>
      <c r="B13" s="51" t="s">
        <v>107</v>
      </c>
    </row>
    <row r="14" spans="1:2" ht="17.25" x14ac:dyDescent="0.25">
      <c r="A14" s="49" t="s">
        <v>108</v>
      </c>
      <c r="B14" s="51" t="s">
        <v>109</v>
      </c>
    </row>
    <row r="15" spans="1:2" x14ac:dyDescent="0.25">
      <c r="A15" s="49" t="s">
        <v>37</v>
      </c>
      <c r="B15" s="51" t="s">
        <v>110</v>
      </c>
    </row>
    <row r="16" spans="1:2" x14ac:dyDescent="0.25">
      <c r="A16" s="49" t="s">
        <v>38</v>
      </c>
      <c r="B16" s="51" t="s">
        <v>111</v>
      </c>
    </row>
    <row r="17" spans="1:2" x14ac:dyDescent="0.25">
      <c r="A17" s="49" t="s">
        <v>39</v>
      </c>
      <c r="B17" s="51" t="s">
        <v>112</v>
      </c>
    </row>
    <row r="18" spans="1:2" ht="30" x14ac:dyDescent="0.25">
      <c r="A18" s="49" t="s">
        <v>40</v>
      </c>
      <c r="B18" s="51" t="s">
        <v>113</v>
      </c>
    </row>
    <row r="19" spans="1:2" x14ac:dyDescent="0.25">
      <c r="A19" s="49" t="s">
        <v>41</v>
      </c>
      <c r="B19" s="51" t="s">
        <v>114</v>
      </c>
    </row>
    <row r="20" spans="1:2" x14ac:dyDescent="0.25">
      <c r="A20" s="49" t="s">
        <v>42</v>
      </c>
      <c r="B20" s="51" t="s">
        <v>115</v>
      </c>
    </row>
    <row r="21" spans="1:2" ht="30" x14ac:dyDescent="0.25">
      <c r="A21" s="49" t="s">
        <v>43</v>
      </c>
      <c r="B21" s="51" t="s">
        <v>116</v>
      </c>
    </row>
    <row r="22" spans="1:2" x14ac:dyDescent="0.25">
      <c r="A22" s="49" t="s">
        <v>44</v>
      </c>
      <c r="B22" s="51" t="s">
        <v>117</v>
      </c>
    </row>
    <row r="23" spans="1:2" ht="17.25" x14ac:dyDescent="0.25">
      <c r="A23" s="49" t="s">
        <v>118</v>
      </c>
      <c r="B23" s="51" t="s">
        <v>119</v>
      </c>
    </row>
    <row r="24" spans="1:2" ht="45" x14ac:dyDescent="0.25">
      <c r="A24" s="49" t="s">
        <v>120</v>
      </c>
      <c r="B24" s="51" t="s">
        <v>121</v>
      </c>
    </row>
    <row r="25" spans="1:2" x14ac:dyDescent="0.25">
      <c r="A25" s="49" t="s">
        <v>45</v>
      </c>
      <c r="B25" s="51" t="s">
        <v>122</v>
      </c>
    </row>
    <row r="26" spans="1:2" x14ac:dyDescent="0.25">
      <c r="A26" s="49" t="s">
        <v>46</v>
      </c>
      <c r="B26" s="51" t="s">
        <v>123</v>
      </c>
    </row>
    <row r="27" spans="1:2" x14ac:dyDescent="0.25">
      <c r="A27" s="49" t="s">
        <v>47</v>
      </c>
      <c r="B27" s="51" t="s">
        <v>124</v>
      </c>
    </row>
    <row r="28" spans="1:2" x14ac:dyDescent="0.25">
      <c r="A28" s="49" t="s">
        <v>48</v>
      </c>
      <c r="B28" s="51" t="s">
        <v>125</v>
      </c>
    </row>
    <row r="29" spans="1:2" x14ac:dyDescent="0.25">
      <c r="A29" s="49" t="s">
        <v>49</v>
      </c>
      <c r="B29" s="51" t="s">
        <v>126</v>
      </c>
    </row>
    <row r="30" spans="1:2" x14ac:dyDescent="0.25">
      <c r="A30" s="49" t="s">
        <v>50</v>
      </c>
      <c r="B30" s="51" t="s">
        <v>127</v>
      </c>
    </row>
    <row r="31" spans="1:2" x14ac:dyDescent="0.25">
      <c r="A31" s="49" t="s">
        <v>51</v>
      </c>
      <c r="B31" s="51" t="s">
        <v>128</v>
      </c>
    </row>
    <row r="32" spans="1:2" x14ac:dyDescent="0.25">
      <c r="A32" s="49" t="s">
        <v>52</v>
      </c>
      <c r="B32" s="51" t="s">
        <v>129</v>
      </c>
    </row>
    <row r="33" spans="1:2" x14ac:dyDescent="0.25">
      <c r="A33" s="49" t="s">
        <v>53</v>
      </c>
      <c r="B33" s="51" t="s">
        <v>130</v>
      </c>
    </row>
    <row r="34" spans="1:2" x14ac:dyDescent="0.25">
      <c r="A34" s="49" t="s">
        <v>54</v>
      </c>
      <c r="B34" s="51" t="s">
        <v>131</v>
      </c>
    </row>
    <row r="35" spans="1:2" x14ac:dyDescent="0.25">
      <c r="A35" s="49" t="s">
        <v>55</v>
      </c>
      <c r="B35" s="51" t="s">
        <v>132</v>
      </c>
    </row>
    <row r="36" spans="1:2" x14ac:dyDescent="0.25">
      <c r="A36" s="49" t="s">
        <v>56</v>
      </c>
      <c r="B36" s="51" t="s">
        <v>133</v>
      </c>
    </row>
    <row r="37" spans="1:2" x14ac:dyDescent="0.25">
      <c r="A37" s="49" t="s">
        <v>57</v>
      </c>
      <c r="B37" s="51" t="s">
        <v>134</v>
      </c>
    </row>
    <row r="38" spans="1:2" ht="30" x14ac:dyDescent="0.25">
      <c r="A38" s="49" t="s">
        <v>58</v>
      </c>
      <c r="B38" s="51" t="s">
        <v>135</v>
      </c>
    </row>
    <row r="39" spans="1:2" x14ac:dyDescent="0.25">
      <c r="A39" s="49" t="s">
        <v>136</v>
      </c>
      <c r="B39" s="51" t="s">
        <v>137</v>
      </c>
    </row>
    <row r="40" spans="1:2" x14ac:dyDescent="0.25">
      <c r="A40" s="52" t="s">
        <v>138</v>
      </c>
      <c r="B40" s="53" t="s">
        <v>139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1188.62459056851</v>
      </c>
      <c r="D2" s="7">
        <f t="shared" ref="D2:D7" si="0">C2/$C$11</f>
        <v>0.52094331073252864</v>
      </c>
      <c r="E2" s="6">
        <v>82500</v>
      </c>
      <c r="F2" s="6">
        <v>9291</v>
      </c>
      <c r="G2" s="6">
        <f>(C2*10000)/E2</f>
        <v>144.07570794769819</v>
      </c>
      <c r="H2" s="6">
        <f>(C2*10000)/F2</f>
        <v>1279.329017940491</v>
      </c>
      <c r="I2" s="6">
        <f>(C2*10000)/(E2+F2)</f>
        <v>129.49249823713762</v>
      </c>
    </row>
    <row r="3" spans="1:9" ht="15" customHeight="1" x14ac:dyDescent="0.25">
      <c r="A3" s="8">
        <v>12</v>
      </c>
      <c r="B3" s="8" t="s">
        <v>2</v>
      </c>
      <c r="C3" s="9">
        <v>288.16946747370599</v>
      </c>
      <c r="D3" s="10">
        <f t="shared" si="0"/>
        <v>0.12629719898860658</v>
      </c>
      <c r="E3" s="9">
        <v>1019</v>
      </c>
      <c r="F3" s="9">
        <v>33769</v>
      </c>
      <c r="G3" s="9">
        <f t="shared" ref="G3:G7" si="1">(C3*10000)/E3</f>
        <v>2827.9633706938762</v>
      </c>
      <c r="H3" s="9">
        <f t="shared" ref="H3:H7" si="2">(C3*10000)/F3</f>
        <v>85.335505189287801</v>
      </c>
      <c r="I3" s="9">
        <f t="shared" ref="I3:I7" si="3">(C3*10000)/(E3+F3)</f>
        <v>82.83588233692825</v>
      </c>
    </row>
    <row r="4" spans="1:9" ht="15" customHeight="1" x14ac:dyDescent="0.25">
      <c r="A4" s="8">
        <v>13</v>
      </c>
      <c r="B4" s="8" t="s">
        <v>3</v>
      </c>
      <c r="C4" s="9">
        <v>249.609886925008</v>
      </c>
      <c r="D4" s="10">
        <f t="shared" si="0"/>
        <v>0.10939753553650794</v>
      </c>
      <c r="E4" s="9">
        <v>16461</v>
      </c>
      <c r="F4" s="9">
        <v>21456</v>
      </c>
      <c r="G4" s="9">
        <f t="shared" si="1"/>
        <v>151.63713439341961</v>
      </c>
      <c r="H4" s="9">
        <f t="shared" si="2"/>
        <v>116.33570419696495</v>
      </c>
      <c r="I4" s="9">
        <f t="shared" si="3"/>
        <v>65.830600238681328</v>
      </c>
    </row>
    <row r="5" spans="1:9" ht="15" customHeight="1" x14ac:dyDescent="0.25">
      <c r="A5" s="8">
        <v>14</v>
      </c>
      <c r="B5" s="8" t="s">
        <v>4</v>
      </c>
      <c r="C5" s="9">
        <v>142.08827960502998</v>
      </c>
      <c r="D5" s="10">
        <f t="shared" si="0"/>
        <v>6.2273605460518341E-2</v>
      </c>
      <c r="E5" s="9">
        <v>13674</v>
      </c>
      <c r="F5" s="9">
        <v>23622</v>
      </c>
      <c r="G5" s="9">
        <f t="shared" si="1"/>
        <v>103.91127658697528</v>
      </c>
      <c r="H5" s="9">
        <f t="shared" si="2"/>
        <v>60.150825334446701</v>
      </c>
      <c r="I5" s="9">
        <f t="shared" si="3"/>
        <v>38.097458066556733</v>
      </c>
    </row>
    <row r="6" spans="1:9" ht="15" customHeight="1" x14ac:dyDescent="0.25">
      <c r="A6" s="8">
        <v>15</v>
      </c>
      <c r="B6" s="8" t="s">
        <v>5</v>
      </c>
      <c r="C6" s="9">
        <v>307.99297925055799</v>
      </c>
      <c r="D6" s="10">
        <f t="shared" si="0"/>
        <v>0.13498532973848384</v>
      </c>
      <c r="E6" s="9">
        <v>1739</v>
      </c>
      <c r="F6" s="9">
        <v>9646</v>
      </c>
      <c r="G6" s="9">
        <f t="shared" si="1"/>
        <v>1771.0924626254055</v>
      </c>
      <c r="H6" s="9">
        <f t="shared" si="2"/>
        <v>319.29605976628449</v>
      </c>
      <c r="I6" s="9">
        <f t="shared" si="3"/>
        <v>270.52523430000701</v>
      </c>
    </row>
    <row r="7" spans="1:9" ht="15" customHeight="1" x14ac:dyDescent="0.25">
      <c r="A7" s="8">
        <v>16</v>
      </c>
      <c r="B7" s="8" t="s">
        <v>6</v>
      </c>
      <c r="C7" s="9">
        <v>103.191374687116</v>
      </c>
      <c r="D7" s="10">
        <f t="shared" si="0"/>
        <v>4.5226101491670778E-2</v>
      </c>
      <c r="E7" s="9">
        <v>1167</v>
      </c>
      <c r="F7" s="9">
        <v>7002</v>
      </c>
      <c r="G7" s="9">
        <f t="shared" si="1"/>
        <v>884.24485593072836</v>
      </c>
      <c r="H7" s="9">
        <f t="shared" si="2"/>
        <v>147.3741426551214</v>
      </c>
      <c r="I7" s="9">
        <f t="shared" si="3"/>
        <v>126.32069370438977</v>
      </c>
    </row>
    <row r="8" spans="1:9" ht="15" customHeight="1" x14ac:dyDescent="0.25">
      <c r="A8" s="8">
        <v>17</v>
      </c>
      <c r="B8" s="8" t="s">
        <v>26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19</v>
      </c>
      <c r="B10" s="8" t="s">
        <v>7</v>
      </c>
      <c r="C10" s="9">
        <v>2.0008441200240599</v>
      </c>
      <c r="D10" s="10">
        <f>C10/$C$11</f>
        <v>8.7691805168401402E-4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</row>
    <row r="11" spans="1:9" ht="15" customHeight="1" x14ac:dyDescent="0.2">
      <c r="A11" s="61"/>
      <c r="B11" s="61"/>
      <c r="C11" s="11">
        <f>SUM(C2:C10)</f>
        <v>2281.6774226299517</v>
      </c>
      <c r="D11" s="12"/>
      <c r="E11" s="11">
        <f>SUM(E2:E10)</f>
        <v>116560</v>
      </c>
      <c r="F11" s="11">
        <f>SUM(F2:F10)</f>
        <v>104786</v>
      </c>
      <c r="G11" s="11">
        <f>(C11*10000)/E11</f>
        <v>195.75132314944679</v>
      </c>
      <c r="H11" s="11">
        <f>(C11*10000)/F11</f>
        <v>217.74639957913763</v>
      </c>
      <c r="I11" s="11">
        <f>(C11*10000)/(E11+F11)</f>
        <v>103.08193609236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17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12</v>
      </c>
      <c r="B3" s="8" t="s">
        <v>18</v>
      </c>
      <c r="C3" s="9">
        <v>2072.39139769949</v>
      </c>
      <c r="D3" s="10">
        <f>C3/$C$11</f>
        <v>0.90827536668648257</v>
      </c>
      <c r="E3" s="9">
        <v>108093</v>
      </c>
      <c r="F3" s="9">
        <v>101773</v>
      </c>
      <c r="G3" s="9">
        <f t="shared" ref="G3:G6" si="0">(C3*10000)/E3</f>
        <v>191.72299757611407</v>
      </c>
      <c r="H3" s="9">
        <f t="shared" ref="H3:H6" si="1">(C3*10000)/F3</f>
        <v>203.62880112598526</v>
      </c>
      <c r="I3" s="9">
        <f t="shared" ref="I3:I6" si="2">(C3*10000)/(E3+F3)</f>
        <v>98.748315482235796</v>
      </c>
    </row>
    <row r="4" spans="1:9" ht="15" customHeight="1" x14ac:dyDescent="0.25">
      <c r="A4" s="8">
        <v>13</v>
      </c>
      <c r="B4" s="8" t="s">
        <v>19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</row>
    <row r="5" spans="1:9" ht="15" customHeight="1" x14ac:dyDescent="0.25">
      <c r="A5" s="8">
        <v>21</v>
      </c>
      <c r="B5" s="8" t="s">
        <v>20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</row>
    <row r="6" spans="1:9" ht="15" customHeight="1" x14ac:dyDescent="0.25">
      <c r="A6" s="8">
        <v>22</v>
      </c>
      <c r="B6" s="8" t="s">
        <v>21</v>
      </c>
      <c r="C6" s="9">
        <v>209.28602493046401</v>
      </c>
      <c r="D6" s="10">
        <f>C6/$C$11</f>
        <v>9.1724633313517406E-2</v>
      </c>
      <c r="E6" s="9">
        <v>8467</v>
      </c>
      <c r="F6" s="9">
        <v>3013</v>
      </c>
      <c r="G6" s="9">
        <f t="shared" si="0"/>
        <v>247.17848698531239</v>
      </c>
      <c r="H6" s="9">
        <f t="shared" si="1"/>
        <v>694.61010597565223</v>
      </c>
      <c r="I6" s="9">
        <f t="shared" si="2"/>
        <v>182.30489976521255</v>
      </c>
    </row>
    <row r="7" spans="1:9" ht="15" customHeight="1" x14ac:dyDescent="0.25">
      <c r="A7" s="8">
        <v>23</v>
      </c>
      <c r="B7" s="8" t="s">
        <v>22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31</v>
      </c>
      <c r="B8" s="8" t="s">
        <v>23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32</v>
      </c>
      <c r="B9" s="8" t="s">
        <v>24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33</v>
      </c>
      <c r="B10" s="8" t="s">
        <v>25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2281.677422629954</v>
      </c>
      <c r="D11" s="12"/>
      <c r="E11" s="11">
        <f>SUM(E2:E10)</f>
        <v>116560</v>
      </c>
      <c r="F11" s="11">
        <f>SUM(F2:F10)</f>
        <v>104786</v>
      </c>
      <c r="G11" s="11">
        <f>(C11*10000)/E11</f>
        <v>195.75132314944696</v>
      </c>
      <c r="H11" s="11">
        <f>(C11*10000)/F11</f>
        <v>217.74639957913786</v>
      </c>
      <c r="I11" s="11">
        <f>(C11*10000)/(E11+F11)</f>
        <v>103.0819360923601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2</v>
      </c>
      <c r="B3" s="8" t="s">
        <v>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3</v>
      </c>
      <c r="B4" s="8" t="s">
        <v>10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</row>
    <row r="5" spans="1:9" ht="15" customHeight="1" x14ac:dyDescent="0.25">
      <c r="A5" s="8">
        <v>4</v>
      </c>
      <c r="B5" s="8" t="s">
        <v>11</v>
      </c>
      <c r="C5" s="9">
        <v>480.84908083744898</v>
      </c>
      <c r="D5" s="10">
        <f>C5/$C$11</f>
        <v>0.21074367308381362</v>
      </c>
      <c r="E5" s="9">
        <v>29369</v>
      </c>
      <c r="F5" s="9">
        <v>39782</v>
      </c>
      <c r="G5" s="9">
        <f t="shared" ref="G5:G8" si="0">(C5*10000)/E5</f>
        <v>163.72674617366917</v>
      </c>
      <c r="H5" s="9">
        <f t="shared" ref="H5:H8" si="1">(C5*10000)/F5</f>
        <v>120.87101725339323</v>
      </c>
      <c r="I5" s="9">
        <f t="shared" ref="I5:I8" si="2">(C5*10000)/(E5+F5)</f>
        <v>69.536099382141828</v>
      </c>
    </row>
    <row r="6" spans="1:9" ht="15" customHeight="1" x14ac:dyDescent="0.25">
      <c r="A6" s="8">
        <v>5</v>
      </c>
      <c r="B6" s="8" t="s">
        <v>12</v>
      </c>
      <c r="C6" s="9">
        <v>1726.6025427555201</v>
      </c>
      <c r="D6" s="10">
        <f>C6/$C$11</f>
        <v>0.7567250855142158</v>
      </c>
      <c r="E6" s="9">
        <v>83825</v>
      </c>
      <c r="F6" s="9">
        <v>63782</v>
      </c>
      <c r="G6" s="9">
        <f t="shared" si="0"/>
        <v>205.97704059117447</v>
      </c>
      <c r="H6" s="9">
        <f t="shared" si="1"/>
        <v>270.70373189230816</v>
      </c>
      <c r="I6" s="9">
        <f t="shared" si="2"/>
        <v>116.97294455923635</v>
      </c>
    </row>
    <row r="7" spans="1:9" ht="15" customHeight="1" x14ac:dyDescent="0.25">
      <c r="A7" s="8">
        <v>6</v>
      </c>
      <c r="B7" s="8" t="s">
        <v>13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7</v>
      </c>
      <c r="B8" s="8" t="s">
        <v>14</v>
      </c>
      <c r="C8" s="9">
        <v>74.225799037001593</v>
      </c>
      <c r="D8" s="10">
        <f>C8/$C$11</f>
        <v>3.2531241401970563E-2</v>
      </c>
      <c r="E8" s="9">
        <v>3366</v>
      </c>
      <c r="F8" s="9">
        <v>1222</v>
      </c>
      <c r="G8" s="9">
        <f t="shared" si="0"/>
        <v>220.51633700832323</v>
      </c>
      <c r="H8" s="9">
        <f t="shared" si="1"/>
        <v>607.41243074469389</v>
      </c>
      <c r="I8" s="9">
        <f t="shared" si="2"/>
        <v>161.7824739254612</v>
      </c>
    </row>
    <row r="9" spans="1:9" ht="15" customHeight="1" x14ac:dyDescent="0.25">
      <c r="A9" s="8">
        <v>8</v>
      </c>
      <c r="B9" s="8" t="s">
        <v>15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9</v>
      </c>
      <c r="B10" s="8" t="s">
        <v>16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2281.6774226299708</v>
      </c>
      <c r="D11" s="12"/>
      <c r="E11" s="11">
        <f>SUM(E2:E10)</f>
        <v>116560</v>
      </c>
      <c r="F11" s="11">
        <f>SUM(F2:F10)</f>
        <v>104786</v>
      </c>
      <c r="G11" s="11">
        <f>(C11*10000)/E11</f>
        <v>195.75132314944841</v>
      </c>
      <c r="H11" s="11">
        <f>(C11*10000)/F11</f>
        <v>217.74639957913945</v>
      </c>
      <c r="I11" s="11">
        <f>(C11*10000)/(E11+F11)</f>
        <v>103.08193609236086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141.69313786271999</v>
      </c>
      <c r="D2" s="15">
        <v>226.04791058745499</v>
      </c>
      <c r="E2" s="15">
        <v>962.57667998105501</v>
      </c>
      <c r="F2" s="15">
        <v>84.354772724735</v>
      </c>
      <c r="G2" s="15">
        <v>141.69313786271999</v>
      </c>
      <c r="H2" s="16">
        <f>E2/SUM($E2:$G2)</f>
        <v>0.80982396596780992</v>
      </c>
      <c r="I2" s="16">
        <f t="shared" ref="I2:J2" si="0">F2/SUM($E2:$G2)</f>
        <v>7.0968389341826393E-2</v>
      </c>
      <c r="J2" s="16">
        <f t="shared" si="0"/>
        <v>0.11920764469036371</v>
      </c>
    </row>
    <row r="3" spans="1:10" ht="15" customHeight="1" x14ac:dyDescent="0.25">
      <c r="A3" s="8">
        <v>12</v>
      </c>
      <c r="B3" s="8" t="s">
        <v>2</v>
      </c>
      <c r="C3" s="17">
        <v>86.7380664397364</v>
      </c>
      <c r="D3" s="17">
        <v>106.95136576787401</v>
      </c>
      <c r="E3" s="17">
        <v>181.218101705832</v>
      </c>
      <c r="F3" s="17">
        <v>20.213299328137609</v>
      </c>
      <c r="G3" s="17">
        <v>86.7380664397364</v>
      </c>
      <c r="H3" s="18">
        <f t="shared" ref="H3:H11" si="1">E3/SUM($E3:$G3)</f>
        <v>0.62885948082743082</v>
      </c>
      <c r="I3" s="18">
        <f t="shared" ref="I3:I11" si="2">F3/SUM($E3:$G3)</f>
        <v>7.0143792488987292E-2</v>
      </c>
      <c r="J3" s="18">
        <f t="shared" ref="J3:J11" si="3">G3/SUM($E3:$G3)</f>
        <v>0.30099672668358174</v>
      </c>
    </row>
    <row r="4" spans="1:10" ht="15" customHeight="1" x14ac:dyDescent="0.25">
      <c r="A4" s="8">
        <v>13</v>
      </c>
      <c r="B4" s="8" t="s">
        <v>3</v>
      </c>
      <c r="C4" s="17">
        <v>51.368803197821002</v>
      </c>
      <c r="D4" s="17">
        <v>68.908264235641397</v>
      </c>
      <c r="E4" s="17">
        <v>180.70162268936662</v>
      </c>
      <c r="F4" s="17">
        <v>17.539461037820395</v>
      </c>
      <c r="G4" s="17">
        <v>51.368803197821002</v>
      </c>
      <c r="H4" s="18">
        <f t="shared" si="1"/>
        <v>0.72393615860118565</v>
      </c>
      <c r="I4" s="18">
        <f t="shared" si="2"/>
        <v>7.0267493222693919E-2</v>
      </c>
      <c r="J4" s="18">
        <f t="shared" si="3"/>
        <v>0.20579634817612044</v>
      </c>
    </row>
    <row r="5" spans="1:10" ht="15" customHeight="1" x14ac:dyDescent="0.25">
      <c r="A5" s="8">
        <v>14</v>
      </c>
      <c r="B5" s="8" t="s">
        <v>4</v>
      </c>
      <c r="C5" s="17">
        <v>6.7446836083789501</v>
      </c>
      <c r="D5" s="17">
        <v>13.808578188105098</v>
      </c>
      <c r="E5" s="17">
        <v>128.27970141692489</v>
      </c>
      <c r="F5" s="17">
        <v>7.0638945797261483</v>
      </c>
      <c r="G5" s="17">
        <v>6.7446836083789501</v>
      </c>
      <c r="H5" s="18">
        <f t="shared" si="1"/>
        <v>0.90281690913219936</v>
      </c>
      <c r="I5" s="18">
        <f t="shared" si="2"/>
        <v>4.9714829395936209E-2</v>
      </c>
      <c r="J5" s="18">
        <f t="shared" si="3"/>
        <v>4.7468261471864462E-2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307.99297925055799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7">
        <v>103.191374687116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26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7</v>
      </c>
      <c r="C10" s="13" t="s">
        <v>62</v>
      </c>
      <c r="D10" s="13" t="s">
        <v>62</v>
      </c>
      <c r="E10" s="17">
        <v>2.0008441200240599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286.54469110865637</v>
      </c>
      <c r="D11" s="11">
        <f t="shared" ref="D11:G11" si="4">SUM(D2:D10)</f>
        <v>415.71611877907554</v>
      </c>
      <c r="E11" s="11">
        <f t="shared" si="4"/>
        <v>1865.9613038508764</v>
      </c>
      <c r="F11" s="11">
        <f t="shared" si="4"/>
        <v>129.17142767041915</v>
      </c>
      <c r="G11" s="11">
        <f t="shared" si="4"/>
        <v>286.54469110865637</v>
      </c>
      <c r="H11" s="19">
        <f t="shared" si="1"/>
        <v>0.81780241384870922</v>
      </c>
      <c r="I11" s="19">
        <f t="shared" si="2"/>
        <v>5.6612484477113784E-2</v>
      </c>
      <c r="J11" s="19">
        <f t="shared" si="3"/>
        <v>0.12558510167417686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17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12</v>
      </c>
      <c r="B3" s="8" t="s">
        <v>18</v>
      </c>
      <c r="C3" s="17">
        <v>257.54852916928303</v>
      </c>
      <c r="D3" s="17">
        <v>375.56923857475903</v>
      </c>
      <c r="E3" s="17">
        <v>1696.8221591247309</v>
      </c>
      <c r="F3" s="17">
        <v>118.020709405476</v>
      </c>
      <c r="G3" s="17">
        <v>257.54852916928303</v>
      </c>
      <c r="H3" s="18">
        <f t="shared" ref="H3:H11" si="0">E3/SUM($E3:$G3)</f>
        <v>0.81877494811469054</v>
      </c>
      <c r="I3" s="18">
        <f t="shared" ref="I3:I11" si="1">F3/SUM($E3:$G3)</f>
        <v>5.6949044247379066E-2</v>
      </c>
      <c r="J3" s="18">
        <f t="shared" ref="J3:J11" si="2">G3/SUM($E3:$G3)</f>
        <v>0.12427600763793038</v>
      </c>
    </row>
    <row r="4" spans="1:10" ht="15" customHeight="1" x14ac:dyDescent="0.25">
      <c r="A4" s="8">
        <v>13</v>
      </c>
      <c r="B4" s="8" t="s">
        <v>19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</row>
    <row r="5" spans="1:10" ht="15" customHeight="1" x14ac:dyDescent="0.25">
      <c r="A5" s="8">
        <v>21</v>
      </c>
      <c r="B5" s="8" t="s">
        <v>20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  <c r="J5" s="13" t="s">
        <v>62</v>
      </c>
    </row>
    <row r="6" spans="1:10" ht="15" customHeight="1" x14ac:dyDescent="0.25">
      <c r="A6" s="8">
        <v>22</v>
      </c>
      <c r="B6" s="8" t="s">
        <v>21</v>
      </c>
      <c r="C6" s="17">
        <v>28.996161939372502</v>
      </c>
      <c r="D6" s="17">
        <v>40.146880204315501</v>
      </c>
      <c r="E6" s="17">
        <v>169.13914472614852</v>
      </c>
      <c r="F6" s="17">
        <v>11.150718264942999</v>
      </c>
      <c r="G6" s="17">
        <v>28.996161939372502</v>
      </c>
      <c r="H6" s="18">
        <f t="shared" si="0"/>
        <v>0.80817218819242964</v>
      </c>
      <c r="I6" s="18">
        <f t="shared" si="1"/>
        <v>5.3279803410895978E-2</v>
      </c>
      <c r="J6" s="18">
        <f t="shared" si="2"/>
        <v>0.13854800839667422</v>
      </c>
    </row>
    <row r="7" spans="1:10" ht="15" customHeight="1" x14ac:dyDescent="0.25">
      <c r="A7" s="8">
        <v>23</v>
      </c>
      <c r="B7" s="8" t="s">
        <v>22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31</v>
      </c>
      <c r="B8" s="8" t="s">
        <v>23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32</v>
      </c>
      <c r="B9" s="8" t="s">
        <v>24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33</v>
      </c>
      <c r="B10" s="8" t="s">
        <v>25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286.54469110865551</v>
      </c>
      <c r="D11" s="11">
        <f t="shared" ref="D11:G11" si="3">SUM(D2:D10)</f>
        <v>415.71611877907452</v>
      </c>
      <c r="E11" s="11">
        <f t="shared" si="3"/>
        <v>1865.9613038508794</v>
      </c>
      <c r="F11" s="11">
        <f t="shared" si="3"/>
        <v>129.17142767041901</v>
      </c>
      <c r="G11" s="11">
        <f t="shared" si="3"/>
        <v>286.54469110865551</v>
      </c>
      <c r="H11" s="19">
        <f t="shared" si="0"/>
        <v>0.81780241384870989</v>
      </c>
      <c r="I11" s="19">
        <f t="shared" si="1"/>
        <v>5.6612484477113673E-2</v>
      </c>
      <c r="J11" s="19">
        <f t="shared" si="2"/>
        <v>0.12558510167417639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2</v>
      </c>
      <c r="B3" s="8" t="s">
        <v>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3</v>
      </c>
      <c r="B4" s="8" t="s">
        <v>10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</row>
    <row r="5" spans="1:10" ht="15" customHeight="1" x14ac:dyDescent="0.25">
      <c r="A5" s="8">
        <v>4</v>
      </c>
      <c r="B5" s="8" t="s">
        <v>11</v>
      </c>
      <c r="C5" s="17">
        <v>46.686700681931399</v>
      </c>
      <c r="D5" s="17">
        <v>72.829697109629208</v>
      </c>
      <c r="E5" s="17">
        <v>408.01938372781979</v>
      </c>
      <c r="F5" s="17">
        <v>26.14299642769781</v>
      </c>
      <c r="G5" s="17">
        <v>46.686700681931399</v>
      </c>
      <c r="H5" s="18">
        <f t="shared" ref="H5:H11" si="0">E5/SUM($E5:$G5)</f>
        <v>0.84853938582394983</v>
      </c>
      <c r="I5" s="18">
        <f t="shared" ref="I5:I11" si="1">F5/SUM($E5:$G5)</f>
        <v>5.4368402622642108E-2</v>
      </c>
      <c r="J5" s="18">
        <f t="shared" ref="J5:J11" si="2">G5/SUM($E5:$G5)</f>
        <v>9.7092211553408025E-2</v>
      </c>
    </row>
    <row r="6" spans="1:10" ht="15" customHeight="1" x14ac:dyDescent="0.25">
      <c r="A6" s="8">
        <v>5</v>
      </c>
      <c r="B6" s="8" t="s">
        <v>12</v>
      </c>
      <c r="C6" s="17">
        <v>230.29562138817701</v>
      </c>
      <c r="D6" s="17">
        <v>328.24425461070302</v>
      </c>
      <c r="E6" s="17">
        <v>1398.3582881448169</v>
      </c>
      <c r="F6" s="17">
        <v>97.948633222526013</v>
      </c>
      <c r="G6" s="17">
        <v>230.29562138817701</v>
      </c>
      <c r="H6" s="18">
        <f t="shared" si="0"/>
        <v>0.80989008965152365</v>
      </c>
      <c r="I6" s="18">
        <f t="shared" si="1"/>
        <v>5.6729114429663587E-2</v>
      </c>
      <c r="J6" s="18">
        <f t="shared" si="2"/>
        <v>0.13338079591881266</v>
      </c>
    </row>
    <row r="7" spans="1:10" ht="15" customHeight="1" x14ac:dyDescent="0.25">
      <c r="A7" s="8">
        <v>6</v>
      </c>
      <c r="B7" s="8" t="s">
        <v>13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7</v>
      </c>
      <c r="B8" s="8" t="s">
        <v>14</v>
      </c>
      <c r="C8" s="17">
        <v>9.5623690385488889</v>
      </c>
      <c r="D8" s="17">
        <v>14.642167058742</v>
      </c>
      <c r="E8" s="17">
        <v>59.583631978259589</v>
      </c>
      <c r="F8" s="17">
        <v>5.0797980201931114</v>
      </c>
      <c r="G8" s="17">
        <v>9.5623690385488889</v>
      </c>
      <c r="H8" s="18">
        <f t="shared" si="0"/>
        <v>0.8027348004506778</v>
      </c>
      <c r="I8" s="18">
        <f t="shared" si="1"/>
        <v>6.8437094461736001E-2</v>
      </c>
      <c r="J8" s="18">
        <f t="shared" si="2"/>
        <v>0.1288281050875861</v>
      </c>
    </row>
    <row r="9" spans="1:10" ht="15" customHeight="1" x14ac:dyDescent="0.25">
      <c r="A9" s="8">
        <v>8</v>
      </c>
      <c r="B9" s="8" t="s">
        <v>15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9</v>
      </c>
      <c r="B10" s="8" t="s">
        <v>16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286.54469110865728</v>
      </c>
      <c r="D11" s="11">
        <f t="shared" ref="D11:G11" si="3">SUM(D2:D10)</f>
        <v>415.71611877907424</v>
      </c>
      <c r="E11" s="11">
        <f t="shared" si="3"/>
        <v>1865.9613038508962</v>
      </c>
      <c r="F11" s="11">
        <f t="shared" si="3"/>
        <v>129.17142767041693</v>
      </c>
      <c r="G11" s="11">
        <f t="shared" si="3"/>
        <v>286.54469110865728</v>
      </c>
      <c r="H11" s="19">
        <f t="shared" si="0"/>
        <v>0.81780241384871144</v>
      </c>
      <c r="I11" s="19">
        <f t="shared" si="1"/>
        <v>5.6612484477112361E-2</v>
      </c>
      <c r="J11" s="19">
        <f t="shared" si="2"/>
        <v>0.12558510167417627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57.2614709285671</v>
      </c>
      <c r="D2" s="20">
        <v>270.50312231693397</v>
      </c>
      <c r="E2" s="15">
        <v>479.87572296588996</v>
      </c>
      <c r="F2" s="15">
        <v>296.94297918255904</v>
      </c>
      <c r="G2" s="15">
        <v>84.041305723100393</v>
      </c>
      <c r="H2" s="16">
        <v>4.817456316717126E-2</v>
      </c>
      <c r="I2" s="16">
        <v>0.22757658058121918</v>
      </c>
      <c r="J2" s="16">
        <v>0.40372353265691319</v>
      </c>
      <c r="K2" s="16">
        <v>0.24982065734084313</v>
      </c>
      <c r="L2" s="16">
        <v>7.070466625385316E-2</v>
      </c>
    </row>
    <row r="3" spans="1:12" ht="15" customHeight="1" x14ac:dyDescent="0.25">
      <c r="A3" s="8">
        <v>12</v>
      </c>
      <c r="B3" s="8" t="s">
        <v>2</v>
      </c>
      <c r="C3" s="21">
        <v>24.224221157873899</v>
      </c>
      <c r="D3" s="21">
        <v>105.33097336888599</v>
      </c>
      <c r="E3" s="17">
        <v>101.08830653037001</v>
      </c>
      <c r="F3" s="17">
        <v>51.649378069578198</v>
      </c>
      <c r="G3" s="17">
        <v>5.8765874504493203</v>
      </c>
      <c r="H3" s="18">
        <v>8.406241454240905E-2</v>
      </c>
      <c r="I3" s="18">
        <v>0.36551746657963013</v>
      </c>
      <c r="J3" s="18">
        <v>0.35079464778515523</v>
      </c>
      <c r="K3" s="18">
        <v>0.17923265321292833</v>
      </c>
      <c r="L3" s="18">
        <v>2.0392817879877161E-2</v>
      </c>
    </row>
    <row r="4" spans="1:12" ht="15" customHeight="1" x14ac:dyDescent="0.25">
      <c r="A4" s="8">
        <v>13</v>
      </c>
      <c r="B4" s="8" t="s">
        <v>3</v>
      </c>
      <c r="C4" s="21">
        <v>36.374395905810999</v>
      </c>
      <c r="D4" s="21">
        <v>88.432582230129995</v>
      </c>
      <c r="E4" s="17">
        <v>94.116259243745603</v>
      </c>
      <c r="F4" s="17">
        <v>29.0753098524753</v>
      </c>
      <c r="G4" s="17">
        <v>1.6113509284495799</v>
      </c>
      <c r="H4" s="18">
        <v>0.14572497394476677</v>
      </c>
      <c r="I4" s="18">
        <v>0.35428315496218044</v>
      </c>
      <c r="J4" s="18">
        <v>0.37705339386496001</v>
      </c>
      <c r="K4" s="18">
        <v>0.11648300034066274</v>
      </c>
      <c r="L4" s="18">
        <v>6.4554768874299853E-3</v>
      </c>
    </row>
    <row r="5" spans="1:12" ht="15" customHeight="1" x14ac:dyDescent="0.25">
      <c r="A5" s="8">
        <v>14</v>
      </c>
      <c r="B5" s="8" t="s">
        <v>4</v>
      </c>
      <c r="C5" s="21">
        <v>64.329109460871308</v>
      </c>
      <c r="D5" s="21">
        <v>44.068178624302703</v>
      </c>
      <c r="E5" s="17">
        <v>25.9413650865793</v>
      </c>
      <c r="F5" s="17">
        <v>7.2937126540498891</v>
      </c>
      <c r="G5" s="17">
        <v>0.45591587455000299</v>
      </c>
      <c r="H5" s="18">
        <v>0.45274042793010555</v>
      </c>
      <c r="I5" s="18">
        <v>0.31014646737186313</v>
      </c>
      <c r="J5" s="18">
        <v>0.18257216412319249</v>
      </c>
      <c r="K5" s="18">
        <v>5.1332260245299008E-2</v>
      </c>
      <c r="L5" s="18">
        <v>3.2086803295395864E-3</v>
      </c>
    </row>
    <row r="6" spans="1:12" ht="15" customHeight="1" x14ac:dyDescent="0.25">
      <c r="A6" s="8">
        <v>15</v>
      </c>
      <c r="B6" s="8" t="s">
        <v>5</v>
      </c>
      <c r="C6" s="21">
        <v>40.978502801075699</v>
      </c>
      <c r="D6" s="21">
        <v>92.470415514319299</v>
      </c>
      <c r="E6" s="17">
        <v>108.053668367878</v>
      </c>
      <c r="F6" s="17">
        <v>45.718085434837697</v>
      </c>
      <c r="G6" s="17">
        <v>20.772295015548899</v>
      </c>
      <c r="H6" s="18">
        <v>0.1330501250805908</v>
      </c>
      <c r="I6" s="18">
        <v>0.30023547737111134</v>
      </c>
      <c r="J6" s="18">
        <v>0.35083160947953074</v>
      </c>
      <c r="K6" s="18">
        <v>0.14843873176817521</v>
      </c>
      <c r="L6" s="18">
        <v>6.7444056300591929E-2</v>
      </c>
    </row>
    <row r="7" spans="1:12" ht="15" customHeight="1" x14ac:dyDescent="0.25">
      <c r="A7" s="8">
        <v>16</v>
      </c>
      <c r="B7" s="8" t="s">
        <v>6</v>
      </c>
      <c r="C7" s="21">
        <v>10.241681466973999</v>
      </c>
      <c r="D7" s="21">
        <v>11.331505212326899</v>
      </c>
      <c r="E7" s="17">
        <v>28.188305444271798</v>
      </c>
      <c r="F7" s="17">
        <v>28.5529861050722</v>
      </c>
      <c r="G7" s="17">
        <v>24.8768999447928</v>
      </c>
      <c r="H7" s="18">
        <v>9.9249391259804795E-2</v>
      </c>
      <c r="I7" s="18">
        <v>0.10981058120264277</v>
      </c>
      <c r="J7" s="18">
        <v>0.27316531616521911</v>
      </c>
      <c r="K7" s="18">
        <v>0.27669933874787583</v>
      </c>
      <c r="L7" s="18">
        <v>0.24107537262445747</v>
      </c>
    </row>
    <row r="8" spans="1:12" ht="15" customHeight="1" x14ac:dyDescent="0.25">
      <c r="A8" s="8">
        <v>17</v>
      </c>
      <c r="B8" s="8" t="s">
        <v>26</v>
      </c>
      <c r="C8" s="23" t="s">
        <v>62</v>
      </c>
      <c r="D8" s="2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  <c r="K8" s="13" t="s">
        <v>62</v>
      </c>
      <c r="L8" s="13" t="s">
        <v>62</v>
      </c>
    </row>
    <row r="9" spans="1:12" ht="15" customHeight="1" x14ac:dyDescent="0.25">
      <c r="A9" s="8">
        <v>18</v>
      </c>
      <c r="B9" s="8" t="s">
        <v>27</v>
      </c>
      <c r="C9" s="23" t="s">
        <v>62</v>
      </c>
      <c r="D9" s="2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  <c r="K9" s="13" t="s">
        <v>62</v>
      </c>
      <c r="L9" s="13" t="s">
        <v>62</v>
      </c>
    </row>
    <row r="10" spans="1:12" ht="15" customHeight="1" x14ac:dyDescent="0.25">
      <c r="A10" s="8">
        <v>19</v>
      </c>
      <c r="B10" s="8" t="s">
        <v>7</v>
      </c>
      <c r="C10" s="21">
        <v>1.1698185379494199</v>
      </c>
      <c r="D10" s="21">
        <v>0.83102584835004401</v>
      </c>
      <c r="E10" s="17">
        <v>0</v>
      </c>
      <c r="F10" s="17">
        <v>0</v>
      </c>
      <c r="G10" s="17">
        <v>0</v>
      </c>
      <c r="H10" s="18">
        <v>0.58466242850249062</v>
      </c>
      <c r="I10" s="18">
        <v>0.41533757149750949</v>
      </c>
      <c r="J10" s="18">
        <v>0</v>
      </c>
      <c r="K10" s="18">
        <v>0</v>
      </c>
      <c r="L10" s="18">
        <v>0</v>
      </c>
    </row>
    <row r="11" spans="1:12" ht="15" customHeight="1" x14ac:dyDescent="0.2">
      <c r="A11" s="61"/>
      <c r="B11" s="61"/>
      <c r="C11" s="22">
        <f t="shared" ref="C11:G11" si="0">SUM(C2:C10)</f>
        <v>234.57920025912244</v>
      </c>
      <c r="D11" s="22">
        <f t="shared" si="0"/>
        <v>612.96780311524878</v>
      </c>
      <c r="E11" s="11">
        <f t="shared" si="0"/>
        <v>837.26362763873465</v>
      </c>
      <c r="F11" s="11">
        <f t="shared" si="0"/>
        <v>459.2324512985723</v>
      </c>
      <c r="G11" s="11">
        <f t="shared" si="0"/>
        <v>137.63435493689099</v>
      </c>
      <c r="H11" s="19">
        <v>0.1028099749901533</v>
      </c>
      <c r="I11" s="19">
        <v>0.26864787857762001</v>
      </c>
      <c r="J11" s="19">
        <v>0.36695091688699644</v>
      </c>
      <c r="K11" s="19">
        <v>0.20126966406450156</v>
      </c>
      <c r="L11" s="19">
        <v>6.0321565480728784E-2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3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2017-10-30T07:08:11Z</dcterms:created>
  <dcterms:modified xsi:type="dcterms:W3CDTF">2017-11-20T13:08:23Z</dcterms:modified>
</cp:coreProperties>
</file>