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E4"/>
  <c r="E5"/>
  <c r="E6"/>
  <c r="E7"/>
  <c r="E8"/>
  <c r="E9"/>
  <c r="E10"/>
  <c r="C13"/>
  <c r="D13"/>
  <c r="C13" i="5"/>
  <c r="D13"/>
  <c r="E13"/>
  <c r="F13"/>
  <c r="G13"/>
  <c r="H5" i="7"/>
  <c r="I5"/>
  <c r="J5"/>
  <c r="H6"/>
  <c r="I6"/>
  <c r="J6"/>
  <c r="H8"/>
  <c r="I8"/>
  <c r="J8"/>
  <c r="H10"/>
  <c r="I10"/>
  <c r="J10"/>
  <c r="H11"/>
  <c r="I11"/>
  <c r="J11"/>
  <c r="D13"/>
  <c r="E13"/>
  <c r="H13" s="1"/>
  <c r="F13"/>
  <c r="G13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I5"/>
  <c r="I6"/>
  <c r="I8"/>
  <c r="I10"/>
  <c r="I11"/>
  <c r="H5"/>
  <c r="H6"/>
  <c r="H8"/>
  <c r="H10"/>
  <c r="H11"/>
  <c r="G5"/>
  <c r="G6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E13"/>
  <c r="I13" i="7"/>
  <c r="J13"/>
  <c r="I13" i="9"/>
  <c r="J13"/>
  <c r="D11" i="10"/>
  <c r="D8"/>
  <c r="I13"/>
  <c r="H13"/>
  <c r="D6"/>
  <c r="D10"/>
  <c r="G13"/>
  <c r="D5"/>
  <c r="I13" i="11"/>
  <c r="D4"/>
  <c r="D8"/>
  <c r="D7"/>
  <c r="H13"/>
  <c r="D6"/>
  <c r="D10"/>
  <c r="G13"/>
  <c r="D5"/>
</calcChain>
</file>

<file path=xl/sharedStrings.xml><?xml version="1.0" encoding="utf-8"?>
<sst xmlns="http://schemas.openxmlformats.org/spreadsheetml/2006/main" count="386" uniqueCount="139">
  <si>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</si>
  <si>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</si>
  <si>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</si>
  <si>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</si>
  <si>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</si>
  <si>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</si>
  <si>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</si>
  <si>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</si>
  <si>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</si>
  <si>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</si>
  <si>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</si>
  <si>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</si>
  <si>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</si>
  <si>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</si>
  <si>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</si>
  <si>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</si>
  <si>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</si>
  <si>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</si>
  <si>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</si>
  <si>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</si>
  <si>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</si>
  <si>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</si>
  <si>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</si>
  <si>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</si>
  <si>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</si>
  <si>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</si>
  <si>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</si>
  <si>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</si>
  <si>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</si>
  <si>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</si>
  <si>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</si>
  <si>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</si>
  <si>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</si>
  <si>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</si>
  <si>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</si>
  <si>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</si>
  <si>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</si>
  <si>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</si>
  <si>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</si>
  <si>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</si>
  <si>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</si>
  <si>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</si>
  <si>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</si>
  <si>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</si>
  <si>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</si>
  <si>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</si>
  <si>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</si>
  <si>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</si>
  <si>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</si>
  <si>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</si>
  <si>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</si>
  <si>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</si>
  <si>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</si>
  <si>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</si>
  <si>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</si>
  <si>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</si>
  <si>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keine</t>
  </si>
  <si>
    <t>Verkehrszonen sind nur in einigen Gemeinden aufgeteilt in innerhalb / ausserhalb Bauzone. Daher für die Statistik nicht berücksichtigt.</t>
  </si>
  <si>
    <t>Bemerkungen</t>
  </si>
  <si>
    <t>In der Statistik 2007 fehlten die Gemeinden Schwellbrunn und Wald, was zu einer Zunahme der Wohn- und Arbeitszonen führt.</t>
  </si>
  <si>
    <t>Die Resultate der Statistiken 2007 und 2012 sind nicht vergleichbar.</t>
  </si>
  <si>
    <t>Achtung: Die Resultate von 2007 und 2012 sind nicht vergleichbar (siehe Bemerkungen im Faktenblatt).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</si>
  <si>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</si>
  <si>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</si>
  <si>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</si>
  <si>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</si>
  <si>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</si>
  <si>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</si>
  <si>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</si>
  <si>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</si>
  <si>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</si>
  <si>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Faktenblatt Kanton AR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</si>
  <si>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</si>
  <si>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</si>
  <si>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</si>
  <si>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</si>
  <si>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</si>
  <si>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</si>
  <si>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</si>
  <si>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</si>
  <si>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</si>
  <si>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</si>
  <si>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</si>
  <si>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</si>
  <si>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</si>
  <si>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</si>
  <si>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</si>
  <si>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</si>
  <si>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</si>
  <si>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</si>
  <si>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</si>
  <si>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</si>
  <si>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</si>
  <si>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</si>
  <si>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</si>
  <si>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</si>
  <si>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</si>
  <si>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</si>
  <si>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</si>
  <si>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</si>
  <si>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</si>
  <si>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</si>
  <si>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</si>
  <si>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</si>
  <si>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</si>
  <si>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</si>
  <si>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</si>
  <si>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</si>
  <si>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</si>
  <si>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</si>
  <si>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</si>
  <si>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</si>
  <si>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</si>
  <si>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</si>
  <si>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</si>
  <si>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</si>
  <si>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</si>
  <si>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</si>
  <si>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</si>
  <si>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</si>
  <si>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</si>
  <si>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</si>
  <si>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</si>
  <si>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</si>
  <si>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</si>
  <si>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</si>
  <si>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</si>
  <si>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</si>
  <si>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</si>
  <si>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</si>
  <si>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</si>
  <si>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</si>
  <si>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</si>
  <si>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</si>
  <si>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</si>
  <si>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</si>
  <si>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- Legende</t>
  </si>
  <si>
    <t>© ARE, 12.2012</t>
  </si>
  <si>
    <t>Kanton AR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</si>
</sst>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7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11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10" fillId="0" borderId="8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49" fontId="9" fillId="0" borderId="12" xfId="0" applyNumberFormat="1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2" fillId="2" borderId="13" xfId="1" applyFont="1" applyFill="1" applyBorder="1" applyAlignment="1">
      <alignment vertical="center"/>
    </xf>
    <xf numFmtId="0" fontId="12" fillId="0" borderId="0" xfId="1" applyFont="1"/>
    <xf numFmtId="0" fontId="9" fillId="0" borderId="0" xfId="3"/>
    <xf numFmtId="49" fontId="9" fillId="0" borderId="4" xfId="3" applyNumberForma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9" fillId="0" borderId="5" xfId="3" applyNumberFormat="1" applyBorder="1" applyAlignment="1">
      <alignment horizontal="left" vertical="top" wrapText="1"/>
    </xf>
    <xf numFmtId="49" fontId="9" fillId="0" borderId="12" xfId="3" applyNumberFormat="1" applyFill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49" fontId="9" fillId="0" borderId="10" xfId="3" applyNumberFormat="1" applyBorder="1" applyAlignment="1">
      <alignment horizontal="left" vertical="top" wrapText="1"/>
    </xf>
    <xf numFmtId="0" fontId="9" fillId="0" borderId="0" xfId="3" applyAlignment="1">
      <alignment vertical="top"/>
    </xf>
    <xf numFmtId="0" fontId="16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2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706094557563566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1128832"/>
        <c:axId val="121130368"/>
      </c:barChart>
      <c:catAx>
        <c:axId val="121128832"/>
        <c:scaling>
          <c:orientation val="maxMin"/>
        </c:scaling>
        <c:axPos val="l"/>
        <c:tickLblPos val="nextTo"/>
        <c:crossAx val="121130368"/>
        <c:crosses val="autoZero"/>
        <c:auto val="1"/>
        <c:lblAlgn val="ctr"/>
        <c:lblOffset val="100"/>
      </c:catAx>
      <c:valAx>
        <c:axId val="121130368"/>
        <c:scaling>
          <c:orientation val="minMax"/>
        </c:scaling>
        <c:axPos val="t"/>
        <c:majorGridlines/>
        <c:numFmt formatCode="#,##0" sourceLinked="1"/>
        <c:tickLblPos val="high"/>
        <c:crossAx val="1211288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10.185603790716099</c:v>
                </c:pt>
                <c:pt idx="1">
                  <c:v>5.1293385702257597</c:v>
                </c:pt>
                <c:pt idx="2">
                  <c:v>6.2337356412566498</c:v>
                </c:pt>
                <c:pt idx="3">
                  <c:v>11.585702914931</c:v>
                </c:pt>
                <c:pt idx="4">
                  <c:v>9.4090191319924799</c:v>
                </c:pt>
                <c:pt idx="5">
                  <c:v>2.1602122985854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50.547061442336101</c:v>
                </c:pt>
                <c:pt idx="1">
                  <c:v>19.022756982866401</c:v>
                </c:pt>
                <c:pt idx="2">
                  <c:v>26.911052983248403</c:v>
                </c:pt>
                <c:pt idx="3">
                  <c:v>23.145002864946299</c:v>
                </c:pt>
                <c:pt idx="4">
                  <c:v>19.8331327034591</c:v>
                </c:pt>
                <c:pt idx="5">
                  <c:v>11.0617373265009</c:v>
                </c:pt>
                <c:pt idx="6">
                  <c:v>2.0503370076602101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124.72005169361201</c:v>
                </c:pt>
                <c:pt idx="1">
                  <c:v>51.937421366485303</c:v>
                </c:pt>
                <c:pt idx="2">
                  <c:v>76.363701100450598</c:v>
                </c:pt>
                <c:pt idx="3">
                  <c:v>23.605786134935798</c:v>
                </c:pt>
                <c:pt idx="4">
                  <c:v>53.084701831931397</c:v>
                </c:pt>
                <c:pt idx="5">
                  <c:v>31.295917511585799</c:v>
                </c:pt>
                <c:pt idx="6">
                  <c:v>9.89800849390185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239.53240262947301</c:v>
                </c:pt>
                <c:pt idx="1">
                  <c:v>58.400672033510098</c:v>
                </c:pt>
                <c:pt idx="2">
                  <c:v>119.44077748252501</c:v>
                </c:pt>
                <c:pt idx="3">
                  <c:v>21.9259578151607</c:v>
                </c:pt>
                <c:pt idx="4">
                  <c:v>78.465071611164106</c:v>
                </c:pt>
                <c:pt idx="5">
                  <c:v>41.868829132956201</c:v>
                </c:pt>
                <c:pt idx="6">
                  <c:v>14.376088066161799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147.49221725789499</c:v>
                </c:pt>
                <c:pt idx="1">
                  <c:v>36.4607113781679</c:v>
                </c:pt>
                <c:pt idx="2">
                  <c:v>54.015458808134703</c:v>
                </c:pt>
                <c:pt idx="3">
                  <c:v>6.8150162055254997</c:v>
                </c:pt>
                <c:pt idx="4">
                  <c:v>44.875696787204696</c:v>
                </c:pt>
                <c:pt idx="5">
                  <c:v>32.108853497671099</c:v>
                </c:pt>
                <c:pt idx="6">
                  <c:v>11.050868536775001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4140928"/>
        <c:axId val="125289600"/>
      </c:barChart>
      <c:catAx>
        <c:axId val="124140928"/>
        <c:scaling>
          <c:orientation val="maxMin"/>
        </c:scaling>
        <c:axPos val="l"/>
        <c:tickLblPos val="nextTo"/>
        <c:crossAx val="125289600"/>
        <c:crosses val="autoZero"/>
        <c:auto val="1"/>
        <c:lblAlgn val="ctr"/>
        <c:lblOffset val="100"/>
      </c:catAx>
      <c:valAx>
        <c:axId val="125289600"/>
        <c:scaling>
          <c:orientation val="minMax"/>
        </c:scaling>
        <c:axPos val="t"/>
        <c:majorGridlines/>
        <c:numFmt formatCode="#,##0" sourceLinked="1"/>
        <c:tickLblPos val="high"/>
        <c:crossAx val="1241409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1.7792151995747678E-2</c:v>
                </c:pt>
                <c:pt idx="1">
                  <c:v>3.0004747329710011E-2</c:v>
                </c:pt>
                <c:pt idx="2">
                  <c:v>2.2030080317900266E-2</c:v>
                </c:pt>
                <c:pt idx="3">
                  <c:v>0.13305052909455189</c:v>
                </c:pt>
                <c:pt idx="4">
                  <c:v>4.5748664945347711E-2</c:v>
                </c:pt>
                <c:pt idx="5">
                  <c:v>1.8230324284984604E-2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8.8295305668591353E-2</c:v>
                </c:pt>
                <c:pt idx="1">
                  <c:v>0.11127614388696151</c:v>
                </c:pt>
                <c:pt idx="2">
                  <c:v>9.5103914053807956E-2</c:v>
                </c:pt>
                <c:pt idx="3">
                  <c:v>0.26579784581800359</c:v>
                </c:pt>
                <c:pt idx="4">
                  <c:v>9.6432936328298011E-2</c:v>
                </c:pt>
                <c:pt idx="5">
                  <c:v>9.3351500104635582E-2</c:v>
                </c:pt>
                <c:pt idx="6">
                  <c:v>5.4858071833843759E-2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0.21786024297085316</c:v>
                </c:pt>
                <c:pt idx="1">
                  <c:v>0.3038148454664174</c:v>
                </c:pt>
                <c:pt idx="2">
                  <c:v>0.2698700370739372</c:v>
                </c:pt>
                <c:pt idx="3">
                  <c:v>0.27108949349101708</c:v>
                </c:pt>
                <c:pt idx="4">
                  <c:v>0.25810918266444616</c:v>
                </c:pt>
                <c:pt idx="5">
                  <c:v>0.2641104883098519</c:v>
                </c:pt>
                <c:pt idx="6">
                  <c:v>0.264827518082066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0.41841377330764884</c:v>
                </c:pt>
                <c:pt idx="1">
                  <c:v>0.34162248879851337</c:v>
                </c:pt>
                <c:pt idx="2">
                  <c:v>0.42210482968797208</c:v>
                </c:pt>
                <c:pt idx="3">
                  <c:v>0.25179829913059104</c:v>
                </c:pt>
                <c:pt idx="4">
                  <c:v>0.38151397299706652</c:v>
                </c:pt>
                <c:pt idx="5">
                  <c:v>0.35333672205562039</c:v>
                </c:pt>
                <c:pt idx="6">
                  <c:v>0.38464138767272604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0.25763852605715892</c:v>
                </c:pt>
                <c:pt idx="1">
                  <c:v>0.21328177451839767</c:v>
                </c:pt>
                <c:pt idx="2">
                  <c:v>0.19089113886638245</c:v>
                </c:pt>
                <c:pt idx="3">
                  <c:v>7.8263832465836486E-2</c:v>
                </c:pt>
                <c:pt idx="4">
                  <c:v>0.21819524306484164</c:v>
                </c:pt>
                <c:pt idx="5">
                  <c:v>0.27097096524490755</c:v>
                </c:pt>
                <c:pt idx="6">
                  <c:v>0.29567302241136428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402112"/>
        <c:axId val="125420288"/>
      </c:barChart>
      <c:catAx>
        <c:axId val="125402112"/>
        <c:scaling>
          <c:orientation val="maxMin"/>
        </c:scaling>
        <c:axPos val="l"/>
        <c:tickLblPos val="nextTo"/>
        <c:crossAx val="125420288"/>
        <c:crosses val="autoZero"/>
        <c:auto val="1"/>
        <c:lblAlgn val="ctr"/>
        <c:lblOffset val="100"/>
      </c:catAx>
      <c:valAx>
        <c:axId val="125420288"/>
        <c:scaling>
          <c:orientation val="minMax"/>
        </c:scaling>
        <c:axPos val="t"/>
        <c:majorGridlines/>
        <c:numFmt formatCode="0%" sourceLinked="1"/>
        <c:tickLblPos val="high"/>
        <c:crossAx val="1254021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544.38059999999996</c:v>
                </c:pt>
                <c:pt idx="1">
                  <c:v>166.3261</c:v>
                </c:pt>
                <c:pt idx="2">
                  <c:v>264.6574</c:v>
                </c:pt>
                <c:pt idx="3">
                  <c:v>81.721900000000005</c:v>
                </c:pt>
                <c:pt idx="4">
                  <c:v>199.99029999999999</c:v>
                </c:pt>
                <c:pt idx="5">
                  <c:v>118.63290000000001</c:v>
                </c:pt>
                <c:pt idx="6">
                  <c:v>32.932699999999997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25445248"/>
        <c:axId val="125446784"/>
      </c:barChart>
      <c:catAx>
        <c:axId val="125445248"/>
        <c:scaling>
          <c:orientation val="maxMin"/>
        </c:scaling>
        <c:axPos val="l"/>
        <c:tickLblPos val="nextTo"/>
        <c:crossAx val="125446784"/>
        <c:crosses val="autoZero"/>
        <c:auto val="1"/>
        <c:lblAlgn val="ctr"/>
        <c:lblOffset val="100"/>
      </c:catAx>
      <c:valAx>
        <c:axId val="125446784"/>
        <c:scaling>
          <c:orientation val="minMax"/>
        </c:scaling>
        <c:axPos val="t"/>
        <c:majorGridlines/>
        <c:numFmt formatCode="#,##0" sourceLinked="1"/>
        <c:tickLblPos val="high"/>
        <c:crossAx val="1254452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04"/>
          <c:y val="0.14803982101356272"/>
          <c:w val="0.3292060078393292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381.14982752940301</c:v>
                </c:pt>
                <c:pt idx="2">
                  <c:v>335.59018962500102</c:v>
                </c:pt>
                <c:pt idx="3" formatCode="General">
                  <c:v>0</c:v>
                </c:pt>
                <c:pt idx="4">
                  <c:v>49.764743999999403</c:v>
                </c:pt>
                <c:pt idx="5" formatCode="General">
                  <c:v>0</c:v>
                </c:pt>
                <c:pt idx="6">
                  <c:v>542.25886295855798</c:v>
                </c:pt>
                <c:pt idx="7">
                  <c:v>166.245280999996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1485952"/>
        <c:axId val="121524608"/>
      </c:barChart>
      <c:catAx>
        <c:axId val="121485952"/>
        <c:scaling>
          <c:orientation val="maxMin"/>
        </c:scaling>
        <c:axPos val="l"/>
        <c:tickLblPos val="nextTo"/>
        <c:crossAx val="121524608"/>
        <c:crosses val="autoZero"/>
        <c:auto val="1"/>
        <c:lblAlgn val="ctr"/>
        <c:lblOffset val="100"/>
      </c:catAx>
      <c:valAx>
        <c:axId val="121524608"/>
        <c:scaling>
          <c:orientation val="minMax"/>
        </c:scaling>
        <c:axPos val="t"/>
        <c:majorGridlines/>
        <c:numFmt formatCode="General" sourceLinked="1"/>
        <c:tickLblPos val="high"/>
        <c:crossAx val="1214859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270.9339120908466</c:v>
                </c:pt>
                <c:pt idx="2">
                  <c:v>349.86466808277834</c:v>
                </c:pt>
                <c:pt idx="3" formatCode="General">
                  <c:v>0</c:v>
                </c:pt>
                <c:pt idx="4">
                  <c:v>526.05437632134669</c:v>
                </c:pt>
                <c:pt idx="5" formatCode="General">
                  <c:v>0</c:v>
                </c:pt>
                <c:pt idx="6">
                  <c:v>410.21171265493456</c:v>
                </c:pt>
                <c:pt idx="7">
                  <c:v>486.09731286548538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1528320"/>
        <c:axId val="121542144"/>
      </c:barChart>
      <c:catAx>
        <c:axId val="121528320"/>
        <c:scaling>
          <c:orientation val="maxMin"/>
        </c:scaling>
        <c:axPos val="l"/>
        <c:tickLblPos val="nextTo"/>
        <c:crossAx val="121542144"/>
        <c:crosses val="autoZero"/>
        <c:auto val="1"/>
        <c:lblAlgn val="ctr"/>
        <c:lblOffset val="100"/>
      </c:catAx>
      <c:valAx>
        <c:axId val="121542144"/>
        <c:scaling>
          <c:orientation val="minMax"/>
        </c:scaling>
        <c:axPos val="t"/>
        <c:majorGridlines/>
        <c:numFmt formatCode="General" sourceLinked="1"/>
        <c:tickLblPos val="high"/>
        <c:crossAx val="1215283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178.41587208229322</c:v>
                </c:pt>
                <c:pt idx="2">
                  <c:v>262.03653441477394</c:v>
                </c:pt>
                <c:pt idx="3" formatCode="General">
                  <c:v>0</c:v>
                </c:pt>
                <c:pt idx="4">
                  <c:v>406.90714636140149</c:v>
                </c:pt>
                <c:pt idx="5" formatCode="General">
                  <c:v>0</c:v>
                </c:pt>
                <c:pt idx="6">
                  <c:v>278.30982496333297</c:v>
                </c:pt>
                <c:pt idx="7">
                  <c:v>370.33923145465803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1560064"/>
        <c:axId val="121637504"/>
      </c:barChart>
      <c:catAx>
        <c:axId val="121560064"/>
        <c:scaling>
          <c:orientation val="maxMin"/>
        </c:scaling>
        <c:axPos val="l"/>
        <c:tickLblPos val="nextTo"/>
        <c:crossAx val="121637504"/>
        <c:crosses val="autoZero"/>
        <c:auto val="1"/>
        <c:lblAlgn val="ctr"/>
        <c:lblOffset val="100"/>
      </c:catAx>
      <c:valAx>
        <c:axId val="121637504"/>
        <c:scaling>
          <c:orientation val="minMax"/>
        </c:scaling>
        <c:axPos val="t"/>
        <c:majorGridlines/>
        <c:numFmt formatCode="General" sourceLinked="1"/>
        <c:tickLblPos val="high"/>
        <c:crossAx val="1215600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482.58468013227542</c:v>
                </c:pt>
                <c:pt idx="1">
                  <c:v>106.25339027378459</c:v>
                </c:pt>
                <c:pt idx="2">
                  <c:v>241.023382447888</c:v>
                </c:pt>
                <c:pt idx="3">
                  <c:v>80.412317111472291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42.406757971585193</c:v>
                </c:pt>
                <c:pt idx="1">
                  <c:v>13.586047282232499</c:v>
                </c:pt>
                <c:pt idx="2">
                  <c:v>20.043874142019199</c:v>
                </c:pt>
                <c:pt idx="3">
                  <c:v>4.58647939871517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47.485899915549396</c:v>
                </c:pt>
                <c:pt idx="1">
                  <c:v>51.111462142228902</c:v>
                </c:pt>
                <c:pt idx="2">
                  <c:v>21.8974711600898</c:v>
                </c:pt>
                <c:pt idx="3">
                  <c:v>2.07867003006234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3805696"/>
        <c:axId val="123807232"/>
      </c:barChart>
      <c:catAx>
        <c:axId val="123805696"/>
        <c:scaling>
          <c:orientation val="maxMin"/>
        </c:scaling>
        <c:axPos val="l"/>
        <c:tickLblPos val="nextTo"/>
        <c:crossAx val="123807232"/>
        <c:crosses val="autoZero"/>
        <c:auto val="1"/>
        <c:lblAlgn val="ctr"/>
        <c:lblOffset val="100"/>
      </c:catAx>
      <c:valAx>
        <c:axId val="123807232"/>
        <c:scaling>
          <c:orientation val="minMax"/>
        </c:scaling>
        <c:axPos val="t"/>
        <c:majorGridlines/>
        <c:numFmt formatCode="#,##0" sourceLinked="1"/>
        <c:tickLblPos val="high"/>
        <c:crossAx val="1238056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0.84297604129076131</c:v>
                </c:pt>
                <c:pt idx="1">
                  <c:v>0.62154332303215587</c:v>
                </c:pt>
                <c:pt idx="2">
                  <c:v>0.85177889260047734</c:v>
                </c:pt>
                <c:pt idx="3">
                  <c:v>0.92345724222814085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7.4075871925863679E-2</c:v>
                </c:pt>
                <c:pt idx="1">
                  <c:v>7.9473388594116276E-2</c:v>
                </c:pt>
                <c:pt idx="2">
                  <c:v>7.083523908226548E-2</c:v>
                </c:pt>
                <c:pt idx="3">
                  <c:v>5.2671254469664232E-2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8.2948086783374758E-2</c:v>
                </c:pt>
                <c:pt idx="1">
                  <c:v>0.29898328837372784</c:v>
                </c:pt>
                <c:pt idx="2">
                  <c:v>7.7385868317257189E-2</c:v>
                </c:pt>
                <c:pt idx="3">
                  <c:v>2.387150330219491E-2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3831040"/>
        <c:axId val="123832576"/>
      </c:barChart>
      <c:catAx>
        <c:axId val="123831040"/>
        <c:scaling>
          <c:orientation val="maxMin"/>
        </c:scaling>
        <c:axPos val="l"/>
        <c:tickLblPos val="nextTo"/>
        <c:crossAx val="123832576"/>
        <c:crosses val="autoZero"/>
        <c:auto val="1"/>
        <c:lblAlgn val="ctr"/>
        <c:lblOffset val="100"/>
      </c:catAx>
      <c:valAx>
        <c:axId val="123832576"/>
        <c:scaling>
          <c:orientation val="minMax"/>
        </c:scaling>
        <c:axPos val="t"/>
        <c:majorGridlines/>
        <c:numFmt formatCode="0%" sourceLinked="1"/>
        <c:tickLblPos val="high"/>
        <c:crossAx val="1238310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328.77273020646413</c:v>
                </c:pt>
                <c:pt idx="2">
                  <c:v>295.42080964817052</c:v>
                </c:pt>
                <c:pt idx="3" formatCode="General">
                  <c:v>0</c:v>
                </c:pt>
                <c:pt idx="4">
                  <c:v>43.324685563881225</c:v>
                </c:pt>
                <c:pt idx="5" formatCode="General">
                  <c:v>0</c:v>
                </c:pt>
                <c:pt idx="6">
                  <c:v>467.7066133137223</c:v>
                </c:pt>
                <c:pt idx="7">
                  <c:v>136.58740433823669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18.044007904220798</c:v>
                </c:pt>
                <c:pt idx="2">
                  <c:v>20.0899602688412</c:v>
                </c:pt>
                <c:pt idx="3" formatCode="General">
                  <c:v>0</c:v>
                </c:pt>
                <c:pt idx="4">
                  <c:v>3.0800177234904291</c:v>
                </c:pt>
                <c:pt idx="5" formatCode="General">
                  <c:v>0</c:v>
                </c:pt>
                <c:pt idx="6">
                  <c:v>31.252691829261998</c:v>
                </c:pt>
                <c:pt idx="7">
                  <c:v>8.1564810687376017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34.333089418718103</c:v>
                </c:pt>
                <c:pt idx="2">
                  <c:v>20.079419707989299</c:v>
                </c:pt>
                <c:pt idx="3" formatCode="General">
                  <c:v>0</c:v>
                </c:pt>
                <c:pt idx="4">
                  <c:v>3.3600407126277503</c:v>
                </c:pt>
                <c:pt idx="5" formatCode="General">
                  <c:v>0</c:v>
                </c:pt>
                <c:pt idx="6">
                  <c:v>43.299557815573699</c:v>
                </c:pt>
                <c:pt idx="7">
                  <c:v>21.501395593021698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3947648"/>
        <c:axId val="123998592"/>
      </c:barChart>
      <c:catAx>
        <c:axId val="123947648"/>
        <c:scaling>
          <c:orientation val="maxMin"/>
        </c:scaling>
        <c:axPos val="l"/>
        <c:tickLblPos val="nextTo"/>
        <c:crossAx val="123998592"/>
        <c:crosses val="autoZero"/>
        <c:auto val="1"/>
        <c:lblAlgn val="ctr"/>
        <c:lblOffset val="100"/>
      </c:catAx>
      <c:valAx>
        <c:axId val="123998592"/>
        <c:scaling>
          <c:orientation val="minMax"/>
        </c:scaling>
        <c:axPos val="t"/>
        <c:majorGridlines/>
        <c:numFmt formatCode="General" sourceLinked="1"/>
        <c:tickLblPos val="high"/>
        <c:crossAx val="1239476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0.86258134324119995</c:v>
                </c:pt>
                <c:pt idx="2">
                  <c:v>0.88030228171533553</c:v>
                </c:pt>
                <c:pt idx="3" formatCode="General">
                  <c:v>0</c:v>
                </c:pt>
                <c:pt idx="4">
                  <c:v>0.8705899414228222</c:v>
                </c:pt>
                <c:pt idx="5" formatCode="General">
                  <c:v>0</c:v>
                </c:pt>
                <c:pt idx="6">
                  <c:v>0.86251538750684598</c:v>
                </c:pt>
                <c:pt idx="7">
                  <c:v>0.82160169309250941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4.7340984046041139E-2</c:v>
                </c:pt>
                <c:pt idx="2">
                  <c:v>5.9864563655124575E-2</c:v>
                </c:pt>
                <c:pt idx="3" formatCode="General">
                  <c:v>0</c:v>
                </c:pt>
                <c:pt idx="4">
                  <c:v>6.1891561694569677E-2</c:v>
                </c:pt>
                <c:pt idx="5" formatCode="General">
                  <c:v>0</c:v>
                </c:pt>
                <c:pt idx="6">
                  <c:v>5.7634266517558937E-2</c:v>
                </c:pt>
                <c:pt idx="7">
                  <c:v>4.906293291259075E-2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9.0077672712759002E-2</c:v>
                </c:pt>
                <c:pt idx="2">
                  <c:v>5.9833154629539892E-2</c:v>
                </c:pt>
                <c:pt idx="3" formatCode="General">
                  <c:v>0</c:v>
                </c:pt>
                <c:pt idx="4">
                  <c:v>6.7518496882608109E-2</c:v>
                </c:pt>
                <c:pt idx="5" formatCode="General">
                  <c:v>0</c:v>
                </c:pt>
                <c:pt idx="6">
                  <c:v>7.9850345975595163E-2</c:v>
                </c:pt>
                <c:pt idx="7">
                  <c:v>0.12933537399489983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4043264"/>
        <c:axId val="124044800"/>
      </c:barChart>
      <c:catAx>
        <c:axId val="124043264"/>
        <c:scaling>
          <c:orientation val="maxMin"/>
        </c:scaling>
        <c:axPos val="l"/>
        <c:tickLblPos val="nextTo"/>
        <c:crossAx val="124044800"/>
        <c:crosses val="autoZero"/>
        <c:auto val="1"/>
        <c:lblAlgn val="ctr"/>
        <c:lblOffset val="100"/>
      </c:catAx>
      <c:valAx>
        <c:axId val="124044800"/>
        <c:scaling>
          <c:orientation val="minMax"/>
        </c:scaling>
        <c:axPos val="t"/>
        <c:majorGridlines/>
        <c:numFmt formatCode="0%" sourceLinked="1"/>
        <c:tickLblPos val="high"/>
        <c:crossAx val="1240432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38775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81700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2752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81650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181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8325" y="3810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5667375" y="3524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38875" y="2867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924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007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37.7109375" style="30" customWidth="1"/>
    <col min="2" max="2" width="57.7109375" style="30" customWidth="1"/>
  </cols>
  <sheetData>
    <row r="1" spans="1:2" ht="18.75">
      <c r="A1" s="41" t="s">
        <v>62</v>
      </c>
    </row>
    <row r="2" spans="1:2" ht="18.75">
      <c r="A2" s="41" t="s">
        <v>63</v>
      </c>
    </row>
    <row r="4" spans="1:2" ht="12.75">
      <c r="A4" s="69" t="s">
        <v>71</v>
      </c>
      <c r="B4" s="70"/>
    </row>
    <row r="5" spans="1:2" ht="12.75">
      <c r="A5" s="71"/>
      <c r="B5" s="72"/>
    </row>
    <row r="6" spans="1:2">
      <c r="A6" s="31" t="s">
        <v>48</v>
      </c>
      <c r="B6" s="44" t="s">
        <v>49</v>
      </c>
    </row>
    <row r="7" spans="1:2">
      <c r="A7" s="32"/>
      <c r="B7" s="45"/>
    </row>
    <row r="8" spans="1:2">
      <c r="A8" s="31" t="s">
        <v>50</v>
      </c>
      <c r="B8" s="44" t="s">
        <v>51</v>
      </c>
    </row>
    <row r="9" spans="1:2">
      <c r="A9" s="33" t="s">
        <v>52</v>
      </c>
      <c r="B9" s="46">
        <v>20</v>
      </c>
    </row>
    <row r="10" spans="1:2">
      <c r="A10" s="32"/>
      <c r="B10" s="45"/>
    </row>
    <row r="11" spans="1:2">
      <c r="A11" s="31" t="s">
        <v>53</v>
      </c>
      <c r="B11" s="47"/>
    </row>
    <row r="12" spans="1:2">
      <c r="A12" s="33" t="s">
        <v>54</v>
      </c>
      <c r="B12" s="48">
        <v>11</v>
      </c>
    </row>
    <row r="13" spans="1:2">
      <c r="A13" s="33" t="s">
        <v>55</v>
      </c>
      <c r="B13" s="49" t="s">
        <v>56</v>
      </c>
    </row>
    <row r="14" spans="1:2">
      <c r="A14" s="32"/>
      <c r="B14" s="50"/>
    </row>
    <row r="15" spans="1:2" ht="45">
      <c r="A15" s="31" t="s">
        <v>16</v>
      </c>
      <c r="B15" s="51" t="s">
        <v>57</v>
      </c>
    </row>
    <row r="16" spans="1:2">
      <c r="A16" s="32"/>
      <c r="B16" s="52"/>
    </row>
    <row r="17" spans="1:2" ht="45">
      <c r="A17" s="31" t="s">
        <v>58</v>
      </c>
      <c r="B17" s="53" t="s">
        <v>59</v>
      </c>
    </row>
    <row r="18" spans="1:2" ht="30">
      <c r="A18" s="34"/>
      <c r="B18" s="54" t="s">
        <v>60</v>
      </c>
    </row>
    <row r="19" spans="1:2">
      <c r="A19" s="35"/>
      <c r="B19" s="55"/>
    </row>
    <row r="21" spans="1:2" ht="17.100000000000001" customHeight="1">
      <c r="A21" s="42" t="s">
        <v>64</v>
      </c>
    </row>
    <row r="22" spans="1:2" ht="15" customHeight="1">
      <c r="A22" s="43" t="s">
        <v>136</v>
      </c>
    </row>
    <row r="23" spans="1:2" ht="15" customHeight="1">
      <c r="A23" s="43" t="s">
        <v>65</v>
      </c>
    </row>
    <row r="24" spans="1:2" ht="15" customHeight="1">
      <c r="A24" s="43" t="s">
        <v>66</v>
      </c>
    </row>
    <row r="25" spans="1:2" ht="15" customHeight="1">
      <c r="A25" s="43" t="s">
        <v>67</v>
      </c>
    </row>
    <row r="26" spans="1:2" ht="15" customHeight="1">
      <c r="A26" s="43" t="s">
        <v>68</v>
      </c>
    </row>
    <row r="27" spans="1:2" ht="15" customHeight="1">
      <c r="A27" s="43" t="s">
        <v>69</v>
      </c>
    </row>
    <row r="28" spans="1:2" ht="15" customHeight="1">
      <c r="A28" s="43" t="s">
        <v>70</v>
      </c>
    </row>
    <row r="32" spans="1:2">
      <c r="A32" s="68" t="s">
        <v>63</v>
      </c>
    </row>
    <row r="33" spans="1:1">
      <c r="A33" s="68" t="s">
        <v>83</v>
      </c>
    </row>
    <row r="34" spans="1:1">
      <c r="A34" s="68" t="s">
        <v>84</v>
      </c>
    </row>
    <row r="35" spans="1:1">
      <c r="A35" s="68"/>
    </row>
    <row r="36" spans="1:1">
      <c r="A36" s="68" t="s">
        <v>85</v>
      </c>
    </row>
    <row r="37" spans="1:1">
      <c r="A37" s="68" t="s">
        <v>62</v>
      </c>
    </row>
    <row r="38" spans="1:1">
      <c r="A38" s="68" t="s">
        <v>86</v>
      </c>
    </row>
    <row r="39" spans="1:1">
      <c r="A39" s="67" t="s">
        <v>87</v>
      </c>
    </row>
    <row r="40" spans="1:1">
      <c r="A40" s="68"/>
    </row>
    <row r="41" spans="1:1">
      <c r="A41" s="68" t="s">
        <v>137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6" customWidth="1"/>
    <col min="2" max="2" width="70.7109375" style="66" customWidth="1"/>
    <col min="3" max="16384" width="11.42578125" style="58"/>
  </cols>
  <sheetData>
    <row r="1" spans="1:2">
      <c r="A1" s="73" t="s">
        <v>88</v>
      </c>
      <c r="B1" s="73" t="s">
        <v>89</v>
      </c>
    </row>
    <row r="2" spans="1:2">
      <c r="A2" s="74"/>
      <c r="B2" s="74"/>
    </row>
    <row r="3" spans="1:2">
      <c r="A3" s="59" t="s">
        <v>18</v>
      </c>
      <c r="B3" s="60" t="s">
        <v>90</v>
      </c>
    </row>
    <row r="4" spans="1:2">
      <c r="A4" s="61" t="s">
        <v>24</v>
      </c>
      <c r="B4" s="62" t="s">
        <v>91</v>
      </c>
    </row>
    <row r="5" spans="1:2" ht="30">
      <c r="A5" s="61" t="s">
        <v>19</v>
      </c>
      <c r="B5" s="62" t="s">
        <v>92</v>
      </c>
    </row>
    <row r="6" spans="1:2" ht="45">
      <c r="A6" s="61" t="s">
        <v>25</v>
      </c>
      <c r="B6" s="62" t="s">
        <v>93</v>
      </c>
    </row>
    <row r="7" spans="1:2">
      <c r="A7" s="61" t="s">
        <v>72</v>
      </c>
      <c r="B7" s="62" t="s">
        <v>94</v>
      </c>
    </row>
    <row r="8" spans="1:2" ht="30">
      <c r="A8" s="61" t="s">
        <v>20</v>
      </c>
      <c r="B8" s="62" t="s">
        <v>95</v>
      </c>
    </row>
    <row r="9" spans="1:2" ht="30">
      <c r="A9" s="61" t="s">
        <v>21</v>
      </c>
      <c r="B9" s="62" t="s">
        <v>96</v>
      </c>
    </row>
    <row r="10" spans="1:2" ht="17.25">
      <c r="A10" s="61" t="s">
        <v>97</v>
      </c>
      <c r="B10" s="62" t="s">
        <v>98</v>
      </c>
    </row>
    <row r="11" spans="1:2" ht="45">
      <c r="A11" s="61" t="s">
        <v>22</v>
      </c>
      <c r="B11" s="62" t="s">
        <v>99</v>
      </c>
    </row>
    <row r="12" spans="1:2" ht="17.25">
      <c r="A12" s="61" t="s">
        <v>100</v>
      </c>
      <c r="B12" s="63" t="s">
        <v>101</v>
      </c>
    </row>
    <row r="13" spans="1:2" ht="17.25">
      <c r="A13" s="61" t="s">
        <v>102</v>
      </c>
      <c r="B13" s="63" t="s">
        <v>103</v>
      </c>
    </row>
    <row r="14" spans="1:2">
      <c r="A14" s="61" t="s">
        <v>79</v>
      </c>
      <c r="B14" s="63" t="s">
        <v>104</v>
      </c>
    </row>
    <row r="15" spans="1:2">
      <c r="A15" s="61" t="s">
        <v>80</v>
      </c>
      <c r="B15" s="63" t="s">
        <v>105</v>
      </c>
    </row>
    <row r="16" spans="1:2">
      <c r="A16" s="61" t="s">
        <v>26</v>
      </c>
      <c r="B16" s="63" t="s">
        <v>106</v>
      </c>
    </row>
    <row r="17" spans="1:2" ht="30">
      <c r="A17" s="61" t="s">
        <v>81</v>
      </c>
      <c r="B17" s="63" t="s">
        <v>107</v>
      </c>
    </row>
    <row r="18" spans="1:2">
      <c r="A18" s="61" t="s">
        <v>27</v>
      </c>
      <c r="B18" s="63" t="s">
        <v>108</v>
      </c>
    </row>
    <row r="19" spans="1:2">
      <c r="A19" s="61" t="s">
        <v>28</v>
      </c>
      <c r="B19" s="63" t="s">
        <v>109</v>
      </c>
    </row>
    <row r="20" spans="1:2" ht="30">
      <c r="A20" s="61" t="s">
        <v>82</v>
      </c>
      <c r="B20" s="63" t="s">
        <v>110</v>
      </c>
    </row>
    <row r="21" spans="1:2">
      <c r="A21" s="61" t="s">
        <v>29</v>
      </c>
      <c r="B21" s="63" t="s">
        <v>111</v>
      </c>
    </row>
    <row r="22" spans="1:2" ht="17.25">
      <c r="A22" s="61" t="s">
        <v>112</v>
      </c>
      <c r="B22" s="63" t="s">
        <v>113</v>
      </c>
    </row>
    <row r="23" spans="1:2" ht="45">
      <c r="A23" s="61" t="s">
        <v>114</v>
      </c>
      <c r="B23" s="63" t="s">
        <v>115</v>
      </c>
    </row>
    <row r="24" spans="1:2">
      <c r="A24" s="61" t="s">
        <v>30</v>
      </c>
      <c r="B24" s="63" t="s">
        <v>116</v>
      </c>
    </row>
    <row r="25" spans="1:2">
      <c r="A25" s="61" t="s">
        <v>117</v>
      </c>
      <c r="B25" s="63" t="s">
        <v>118</v>
      </c>
    </row>
    <row r="26" spans="1:2">
      <c r="A26" s="61" t="s">
        <v>32</v>
      </c>
      <c r="B26" s="63" t="s">
        <v>119</v>
      </c>
    </row>
    <row r="27" spans="1:2">
      <c r="A27" s="61" t="s">
        <v>33</v>
      </c>
      <c r="B27" s="63" t="s">
        <v>120</v>
      </c>
    </row>
    <row r="28" spans="1:2">
      <c r="A28" s="61" t="s">
        <v>34</v>
      </c>
      <c r="B28" s="63" t="s">
        <v>121</v>
      </c>
    </row>
    <row r="29" spans="1:2">
      <c r="A29" s="61" t="s">
        <v>35</v>
      </c>
      <c r="B29" s="63" t="s">
        <v>122</v>
      </c>
    </row>
    <row r="30" spans="1:2">
      <c r="A30" s="61" t="s">
        <v>123</v>
      </c>
      <c r="B30" s="63" t="s">
        <v>124</v>
      </c>
    </row>
    <row r="31" spans="1:2">
      <c r="A31" s="61" t="s">
        <v>37</v>
      </c>
      <c r="B31" s="63" t="s">
        <v>125</v>
      </c>
    </row>
    <row r="32" spans="1:2">
      <c r="A32" s="61" t="s">
        <v>38</v>
      </c>
      <c r="B32" s="63" t="s">
        <v>126</v>
      </c>
    </row>
    <row r="33" spans="1:2">
      <c r="A33" s="61" t="s">
        <v>39</v>
      </c>
      <c r="B33" s="63" t="s">
        <v>127</v>
      </c>
    </row>
    <row r="34" spans="1:2">
      <c r="A34" s="61" t="s">
        <v>40</v>
      </c>
      <c r="B34" s="63" t="s">
        <v>128</v>
      </c>
    </row>
    <row r="35" spans="1:2">
      <c r="A35" s="61" t="s">
        <v>41</v>
      </c>
      <c r="B35" s="63" t="s">
        <v>129</v>
      </c>
    </row>
    <row r="36" spans="1:2">
      <c r="A36" s="61" t="s">
        <v>42</v>
      </c>
      <c r="B36" s="63" t="s">
        <v>130</v>
      </c>
    </row>
    <row r="37" spans="1:2" ht="30">
      <c r="A37" s="61" t="s">
        <v>43</v>
      </c>
      <c r="B37" s="63" t="s">
        <v>131</v>
      </c>
    </row>
    <row r="38" spans="1:2">
      <c r="A38" s="61" t="s">
        <v>132</v>
      </c>
      <c r="B38" s="63" t="s">
        <v>133</v>
      </c>
    </row>
    <row r="39" spans="1:2">
      <c r="A39" s="64" t="s">
        <v>134</v>
      </c>
      <c r="B39" s="65" t="s">
        <v>135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A2" sqref="A2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7" t="s">
        <v>73</v>
      </c>
      <c r="I1" s="76" t="s">
        <v>138</v>
      </c>
    </row>
    <row r="3" spans="1:9" ht="50.1" customHeight="1">
      <c r="A3" s="2" t="s">
        <v>18</v>
      </c>
      <c r="B3" s="2" t="s">
        <v>19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572.47733801941001</v>
      </c>
      <c r="D4" s="7">
        <f t="shared" ref="D4:D10" si="0">C4/$C$13</f>
        <v>0.38811788595647201</v>
      </c>
      <c r="E4" s="6">
        <v>22570</v>
      </c>
      <c r="F4" s="6">
        <v>1500</v>
      </c>
      <c r="G4" s="6">
        <f>(C4*10000)/E4</f>
        <v>253.64525388542759</v>
      </c>
      <c r="H4" s="6">
        <f>(C4*10000)/F4</f>
        <v>3816.5155867960671</v>
      </c>
      <c r="I4" s="6">
        <f>(C4*10000)/(E4+F4)</f>
        <v>237.83852846672625</v>
      </c>
    </row>
    <row r="5" spans="1:9" ht="15" customHeight="1">
      <c r="A5" s="8">
        <v>12</v>
      </c>
      <c r="B5" s="8" t="s">
        <v>1</v>
      </c>
      <c r="C5" s="9">
        <v>170.95089969824599</v>
      </c>
      <c r="D5" s="10">
        <f t="shared" si="0"/>
        <v>0.11589821532986261</v>
      </c>
      <c r="E5" s="9">
        <v>816</v>
      </c>
      <c r="F5" s="9">
        <v>5526</v>
      </c>
      <c r="G5" s="9">
        <f t="shared" ref="G5:G10" si="1">(C5*10000)/E5</f>
        <v>2094.9865159098772</v>
      </c>
      <c r="H5" s="9">
        <f t="shared" ref="H5:H10" si="2">(C5*10000)/F5</f>
        <v>309.3574008292544</v>
      </c>
      <c r="I5" s="9">
        <f t="shared" ref="I5:I10" si="3">(C5*10000)/(E5+F5)</f>
        <v>269.55361037251021</v>
      </c>
    </row>
    <row r="6" spans="1:9" ht="15" customHeight="1">
      <c r="A6" s="8">
        <v>13</v>
      </c>
      <c r="B6" s="8" t="s">
        <v>2</v>
      </c>
      <c r="C6" s="9">
        <v>282.964727749997</v>
      </c>
      <c r="D6" s="10">
        <f t="shared" si="0"/>
        <v>0.19183933518579538</v>
      </c>
      <c r="E6" s="9">
        <v>11130</v>
      </c>
      <c r="F6" s="9">
        <v>3154</v>
      </c>
      <c r="G6" s="9">
        <f t="shared" si="1"/>
        <v>254.23605368373495</v>
      </c>
      <c r="H6" s="9">
        <f t="shared" si="2"/>
        <v>897.16147035509516</v>
      </c>
      <c r="I6" s="9">
        <f t="shared" si="3"/>
        <v>198.09908131475567</v>
      </c>
    </row>
    <row r="7" spans="1:9" ht="15" customHeight="1">
      <c r="A7" s="8">
        <v>14</v>
      </c>
      <c r="B7" s="8" t="s">
        <v>3</v>
      </c>
      <c r="C7" s="9">
        <v>87.077466540249802</v>
      </c>
      <c r="D7" s="10">
        <f t="shared" si="0"/>
        <v>5.9035214118643951E-2</v>
      </c>
      <c r="E7" s="9">
        <v>5010</v>
      </c>
      <c r="F7" s="9">
        <v>3762</v>
      </c>
      <c r="G7" s="9">
        <f t="shared" si="1"/>
        <v>173.80731844361236</v>
      </c>
      <c r="H7" s="9">
        <f t="shared" si="2"/>
        <v>231.46588660353481</v>
      </c>
      <c r="I7" s="9">
        <f t="shared" si="3"/>
        <v>99.26751771574304</v>
      </c>
    </row>
    <row r="8" spans="1:9" ht="15" customHeight="1">
      <c r="A8" s="8">
        <v>15</v>
      </c>
      <c r="B8" s="8" t="s">
        <v>4</v>
      </c>
      <c r="C8" s="9">
        <v>205.66762012000299</v>
      </c>
      <c r="D8" s="10">
        <f t="shared" si="0"/>
        <v>0.1394348328386894</v>
      </c>
      <c r="E8" s="9">
        <v>1457</v>
      </c>
      <c r="F8" s="9">
        <v>3373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118.495549985049</v>
      </c>
      <c r="D9" s="10">
        <f t="shared" si="0"/>
        <v>8.0335481076959869E-2</v>
      </c>
      <c r="E9" s="9">
        <v>110</v>
      </c>
      <c r="F9" s="9">
        <v>9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37.375302999998901</v>
      </c>
      <c r="D10" s="10">
        <f t="shared" si="0"/>
        <v>2.5339035493576741E-2</v>
      </c>
      <c r="E10" s="9">
        <v>152</v>
      </c>
      <c r="F10" s="9">
        <v>797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5"/>
      <c r="B13" s="75"/>
      <c r="C13" s="11">
        <f>SUM(C4:C12)</f>
        <v>1475.0089051129537</v>
      </c>
      <c r="D13" s="12"/>
      <c r="E13" s="11">
        <f>SUM(E4:E12)</f>
        <v>41245</v>
      </c>
      <c r="F13" s="11">
        <f>SUM(F4:F12)</f>
        <v>18121</v>
      </c>
      <c r="G13" s="11">
        <f>(C13*10000)/E13</f>
        <v>357.62126442307033</v>
      </c>
      <c r="H13" s="11">
        <f>(C13*10000)/F13</f>
        <v>813.97765306161557</v>
      </c>
      <c r="I13" s="11">
        <f>(C13*10000)/(E13+F13)</f>
        <v>248.46021377774377</v>
      </c>
    </row>
    <row r="14" spans="1:9" ht="15" customHeight="1">
      <c r="A14" s="56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7" t="s">
        <v>74</v>
      </c>
      <c r="I1" s="76" t="s">
        <v>138</v>
      </c>
    </row>
    <row r="3" spans="1:9" ht="50.1" customHeight="1">
      <c r="A3" s="2" t="s">
        <v>24</v>
      </c>
      <c r="B3" s="2" t="s">
        <v>25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7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8</v>
      </c>
      <c r="C5" s="9">
        <v>381.14982752940301</v>
      </c>
      <c r="D5" s="10">
        <f>C5/$C$13</f>
        <v>0.25840510264594924</v>
      </c>
      <c r="E5" s="9">
        <v>14068</v>
      </c>
      <c r="F5" s="9">
        <v>7295</v>
      </c>
      <c r="G5" s="9">
        <f t="shared" ref="G5:G11" si="0">(C5*10000)/E5</f>
        <v>270.9339120908466</v>
      </c>
      <c r="H5" s="9">
        <f t="shared" ref="H5:H11" si="1">(C5*10000)/F5</f>
        <v>522.48091505058676</v>
      </c>
      <c r="I5" s="9">
        <f t="shared" ref="I5:I11" si="2">(C5*10000)/(E5+F5)</f>
        <v>178.41587208229322</v>
      </c>
    </row>
    <row r="6" spans="1:9" ht="15" customHeight="1">
      <c r="A6" s="8">
        <v>3</v>
      </c>
      <c r="B6" s="8" t="s">
        <v>9</v>
      </c>
      <c r="C6" s="9">
        <v>335.59018962500102</v>
      </c>
      <c r="D6" s="10">
        <f>C6/$C$13</f>
        <v>0.22751739902160198</v>
      </c>
      <c r="E6" s="9">
        <v>9592</v>
      </c>
      <c r="F6" s="9">
        <v>3215</v>
      </c>
      <c r="G6" s="9">
        <f t="shared" si="0"/>
        <v>349.86466808277834</v>
      </c>
      <c r="H6" s="9">
        <f t="shared" si="1"/>
        <v>1043.8264062986034</v>
      </c>
      <c r="I6" s="9">
        <f t="shared" si="2"/>
        <v>262.03653441477394</v>
      </c>
    </row>
    <row r="7" spans="1:9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11</v>
      </c>
      <c r="C8" s="9">
        <v>49.764743999999403</v>
      </c>
      <c r="D8" s="10">
        <f>C8/$C$13</f>
        <v>3.373860579925677E-2</v>
      </c>
      <c r="E8" s="9">
        <v>946</v>
      </c>
      <c r="F8" s="9">
        <v>277</v>
      </c>
      <c r="G8" s="9">
        <f t="shared" si="0"/>
        <v>526.05437632134669</v>
      </c>
      <c r="H8" s="9">
        <f t="shared" si="1"/>
        <v>1796.5611552346354</v>
      </c>
      <c r="I8" s="9">
        <f t="shared" si="2"/>
        <v>406.90714636140149</v>
      </c>
    </row>
    <row r="9" spans="1:9" ht="15" customHeight="1">
      <c r="A9" s="8">
        <v>6</v>
      </c>
      <c r="B9" s="8" t="s">
        <v>12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7</v>
      </c>
      <c r="B10" s="8" t="s">
        <v>13</v>
      </c>
      <c r="C10" s="9">
        <v>542.25886295855798</v>
      </c>
      <c r="D10" s="10">
        <f>C10/$C$13</f>
        <v>0.36763090790765857</v>
      </c>
      <c r="E10" s="9">
        <v>13219</v>
      </c>
      <c r="F10" s="9">
        <v>6265</v>
      </c>
      <c r="G10" s="9">
        <f t="shared" si="0"/>
        <v>410.21171265493456</v>
      </c>
      <c r="H10" s="9">
        <f t="shared" si="1"/>
        <v>865.53689219243097</v>
      </c>
      <c r="I10" s="9">
        <f t="shared" si="2"/>
        <v>278.30982496333297</v>
      </c>
    </row>
    <row r="11" spans="1:9" ht="15" customHeight="1">
      <c r="A11" s="8">
        <v>8</v>
      </c>
      <c r="B11" s="8" t="s">
        <v>14</v>
      </c>
      <c r="C11" s="9">
        <v>166.245280999996</v>
      </c>
      <c r="D11" s="10">
        <f>C11/$C$13</f>
        <v>0.11270798462553334</v>
      </c>
      <c r="E11" s="9">
        <v>3420</v>
      </c>
      <c r="F11" s="9">
        <v>1069</v>
      </c>
      <c r="G11" s="9">
        <f t="shared" si="0"/>
        <v>486.09731286548538</v>
      </c>
      <c r="H11" s="9">
        <f t="shared" si="1"/>
        <v>1555.1476239475771</v>
      </c>
      <c r="I11" s="9">
        <f t="shared" si="2"/>
        <v>370.33923145465803</v>
      </c>
    </row>
    <row r="12" spans="1:9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5"/>
      <c r="B13" s="75"/>
      <c r="C13" s="11">
        <f>SUM(C4:C12)</f>
        <v>1475.0089051129576</v>
      </c>
      <c r="D13" s="12"/>
      <c r="E13" s="11">
        <f>SUM(E4:E12)</f>
        <v>41245</v>
      </c>
      <c r="F13" s="11">
        <f>SUM(F4:F12)</f>
        <v>18121</v>
      </c>
      <c r="G13" s="11">
        <f>(C13*10000)/E13</f>
        <v>357.6212644230713</v>
      </c>
      <c r="H13" s="11">
        <f>(C13*10000)/F13</f>
        <v>813.97765306161773</v>
      </c>
      <c r="I13" s="11">
        <f>(C13*10000)/(E13+F13)</f>
        <v>248.46021377774443</v>
      </c>
    </row>
    <row r="14" spans="1:9" ht="15" customHeight="1">
      <c r="A14" s="56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7" t="s">
        <v>75</v>
      </c>
      <c r="J1" s="76" t="s">
        <v>138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47.485899915549396</v>
      </c>
      <c r="D4" s="15">
        <v>89.89265788713459</v>
      </c>
      <c r="E4" s="15">
        <v>482.58468013227542</v>
      </c>
      <c r="F4" s="15">
        <v>42.406757971585193</v>
      </c>
      <c r="G4" s="15">
        <v>47.485899915549396</v>
      </c>
      <c r="H4" s="16">
        <f>E4/SUM($E4:$G4)</f>
        <v>0.84297604129076131</v>
      </c>
      <c r="I4" s="16">
        <f t="shared" ref="I4:J4" si="0">F4/SUM($E4:$G4)</f>
        <v>7.4075871925863679E-2</v>
      </c>
      <c r="J4" s="16">
        <f t="shared" si="0"/>
        <v>8.2948086783374758E-2</v>
      </c>
    </row>
    <row r="5" spans="1:10" ht="15" customHeight="1">
      <c r="A5" s="8">
        <v>12</v>
      </c>
      <c r="B5" s="8" t="s">
        <v>1</v>
      </c>
      <c r="C5" s="17">
        <v>51.111462142228902</v>
      </c>
      <c r="D5" s="17">
        <v>64.697509424461401</v>
      </c>
      <c r="E5" s="17">
        <v>106.25339027378459</v>
      </c>
      <c r="F5" s="17">
        <v>13.586047282232499</v>
      </c>
      <c r="G5" s="17">
        <v>51.111462142228902</v>
      </c>
      <c r="H5" s="18">
        <f t="shared" ref="H5:H13" si="1">E5/SUM($E5:$G5)</f>
        <v>0.62154332303215587</v>
      </c>
      <c r="I5" s="18">
        <f t="shared" ref="I5:I13" si="2">F5/SUM($E5:$G5)</f>
        <v>7.9473388594116276E-2</v>
      </c>
      <c r="J5" s="18">
        <f t="shared" ref="J5:J13" si="3">G5/SUM($E5:$G5)</f>
        <v>0.29898328837372784</v>
      </c>
    </row>
    <row r="6" spans="1:10" ht="15" customHeight="1">
      <c r="A6" s="8">
        <v>13</v>
      </c>
      <c r="B6" s="8" t="s">
        <v>2</v>
      </c>
      <c r="C6" s="17">
        <v>21.8974711600898</v>
      </c>
      <c r="D6" s="17">
        <v>41.941345302108999</v>
      </c>
      <c r="E6" s="17">
        <v>241.023382447888</v>
      </c>
      <c r="F6" s="17">
        <v>20.043874142019199</v>
      </c>
      <c r="G6" s="17">
        <v>21.8974711600898</v>
      </c>
      <c r="H6" s="18">
        <f t="shared" si="1"/>
        <v>0.85177889260047734</v>
      </c>
      <c r="I6" s="18">
        <f t="shared" si="2"/>
        <v>7.083523908226548E-2</v>
      </c>
      <c r="J6" s="18">
        <f t="shared" si="3"/>
        <v>7.7385868317257189E-2</v>
      </c>
    </row>
    <row r="7" spans="1:10" ht="15" customHeight="1">
      <c r="A7" s="8">
        <v>14</v>
      </c>
      <c r="B7" s="8" t="s">
        <v>3</v>
      </c>
      <c r="C7" s="17">
        <v>2.07867003006234</v>
      </c>
      <c r="D7" s="17">
        <v>6.6651494287775099</v>
      </c>
      <c r="E7" s="17">
        <v>80.412317111472291</v>
      </c>
      <c r="F7" s="17">
        <v>4.58647939871517</v>
      </c>
      <c r="G7" s="17">
        <v>2.07867003006234</v>
      </c>
      <c r="H7" s="18">
        <f t="shared" si="1"/>
        <v>0.92345724222814085</v>
      </c>
      <c r="I7" s="18">
        <f t="shared" si="2"/>
        <v>5.2671254469664232E-2</v>
      </c>
      <c r="J7" s="18">
        <f t="shared" si="3"/>
        <v>2.387150330219491E-2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205.66762012000299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118.495549985049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37.375302999998901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5"/>
      <c r="B13" s="75"/>
      <c r="C13" s="11">
        <f>SUM(C4:C12)</f>
        <v>122.57350324793043</v>
      </c>
      <c r="D13" s="11">
        <f t="shared" ref="D13:G13" si="4">SUM(D4:D12)</f>
        <v>203.1966620424825</v>
      </c>
      <c r="E13" s="11">
        <f t="shared" si="4"/>
        <v>1271.8122430704711</v>
      </c>
      <c r="F13" s="11">
        <f t="shared" si="4"/>
        <v>80.623158794552069</v>
      </c>
      <c r="G13" s="11">
        <f t="shared" si="4"/>
        <v>122.57350324793043</v>
      </c>
      <c r="H13" s="19">
        <f t="shared" si="1"/>
        <v>0.86224038286269056</v>
      </c>
      <c r="I13" s="19">
        <f t="shared" si="2"/>
        <v>5.4659438675306225E-2</v>
      </c>
      <c r="J13" s="19">
        <f t="shared" si="3"/>
        <v>8.3100178462003224E-2</v>
      </c>
    </row>
    <row r="14" spans="1:10" ht="15" customHeight="1">
      <c r="A14" s="56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7" t="s">
        <v>76</v>
      </c>
      <c r="J1" s="76" t="s">
        <v>138</v>
      </c>
    </row>
    <row r="3" spans="1:10" ht="50.1" customHeight="1">
      <c r="A3" s="2" t="s">
        <v>24</v>
      </c>
      <c r="B3" s="2" t="s">
        <v>25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</v>
      </c>
      <c r="B4" s="5" t="s">
        <v>7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8</v>
      </c>
      <c r="C5" s="17">
        <v>34.333089418718103</v>
      </c>
      <c r="D5" s="17">
        <v>52.377097322938901</v>
      </c>
      <c r="E5" s="17">
        <v>328.77273020646413</v>
      </c>
      <c r="F5" s="17">
        <v>18.044007904220798</v>
      </c>
      <c r="G5" s="17">
        <v>34.333089418718103</v>
      </c>
      <c r="H5" s="18">
        <f t="shared" ref="H5:H13" si="0">E5/SUM($E5:$G5)</f>
        <v>0.86258134324119995</v>
      </c>
      <c r="I5" s="18">
        <f t="shared" ref="I5:I13" si="1">F5/SUM($E5:$G5)</f>
        <v>4.7340984046041139E-2</v>
      </c>
      <c r="J5" s="18">
        <f t="shared" ref="J5:J13" si="2">G5/SUM($E5:$G5)</f>
        <v>9.0077672712759002E-2</v>
      </c>
    </row>
    <row r="6" spans="1:10" ht="15" customHeight="1">
      <c r="A6" s="8">
        <v>3</v>
      </c>
      <c r="B6" s="8" t="s">
        <v>9</v>
      </c>
      <c r="C6" s="17">
        <v>20.079419707989299</v>
      </c>
      <c r="D6" s="17">
        <v>40.169379976830498</v>
      </c>
      <c r="E6" s="17">
        <v>295.42080964817052</v>
      </c>
      <c r="F6" s="17">
        <v>20.0899602688412</v>
      </c>
      <c r="G6" s="17">
        <v>20.079419707989299</v>
      </c>
      <c r="H6" s="18">
        <f t="shared" si="0"/>
        <v>0.88030228171533553</v>
      </c>
      <c r="I6" s="18">
        <f t="shared" si="1"/>
        <v>5.9864563655124575E-2</v>
      </c>
      <c r="J6" s="18">
        <f t="shared" si="2"/>
        <v>5.9833154629539892E-2</v>
      </c>
    </row>
    <row r="7" spans="1:10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11</v>
      </c>
      <c r="C8" s="17">
        <v>3.3600407126277503</v>
      </c>
      <c r="D8" s="17">
        <v>6.4400584361181794</v>
      </c>
      <c r="E8" s="17">
        <v>43.324685563881225</v>
      </c>
      <c r="F8" s="17">
        <v>3.0800177234904291</v>
      </c>
      <c r="G8" s="17">
        <v>3.3600407126277503</v>
      </c>
      <c r="H8" s="18">
        <f t="shared" si="0"/>
        <v>0.8705899414228222</v>
      </c>
      <c r="I8" s="18">
        <f t="shared" si="1"/>
        <v>6.1891561694569677E-2</v>
      </c>
      <c r="J8" s="18">
        <f t="shared" si="2"/>
        <v>6.7518496882608109E-2</v>
      </c>
    </row>
    <row r="9" spans="1:10" ht="15" customHeight="1">
      <c r="A9" s="8">
        <v>6</v>
      </c>
      <c r="B9" s="8" t="s">
        <v>12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7</v>
      </c>
      <c r="B10" s="8" t="s">
        <v>13</v>
      </c>
      <c r="C10" s="17">
        <v>43.299557815573699</v>
      </c>
      <c r="D10" s="17">
        <v>74.552249644835697</v>
      </c>
      <c r="E10" s="17">
        <v>467.7066133137223</v>
      </c>
      <c r="F10" s="17">
        <v>31.252691829261998</v>
      </c>
      <c r="G10" s="17">
        <v>43.299557815573699</v>
      </c>
      <c r="H10" s="18">
        <f t="shared" si="0"/>
        <v>0.86251538750684598</v>
      </c>
      <c r="I10" s="18">
        <f t="shared" si="1"/>
        <v>5.7634266517558937E-2</v>
      </c>
      <c r="J10" s="18">
        <f t="shared" si="2"/>
        <v>7.9850345975595163E-2</v>
      </c>
    </row>
    <row r="11" spans="1:10" ht="15" customHeight="1">
      <c r="A11" s="8">
        <v>8</v>
      </c>
      <c r="B11" s="8" t="s">
        <v>14</v>
      </c>
      <c r="C11" s="17">
        <v>21.501395593021698</v>
      </c>
      <c r="D11" s="17">
        <v>29.6578766617593</v>
      </c>
      <c r="E11" s="17">
        <v>136.58740433823669</v>
      </c>
      <c r="F11" s="17">
        <v>8.1564810687376017</v>
      </c>
      <c r="G11" s="17">
        <v>21.501395593021698</v>
      </c>
      <c r="H11" s="18">
        <f t="shared" si="0"/>
        <v>0.82160169309250941</v>
      </c>
      <c r="I11" s="18">
        <f t="shared" si="1"/>
        <v>4.906293291259075E-2</v>
      </c>
      <c r="J11" s="18">
        <f t="shared" si="2"/>
        <v>0.12933537399489983</v>
      </c>
    </row>
    <row r="12" spans="1:10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5"/>
      <c r="B13" s="75"/>
      <c r="C13" s="11">
        <f>SUM(C4:C12)</f>
        <v>122.57350324793055</v>
      </c>
      <c r="D13" s="11">
        <f t="shared" ref="D13:G13" si="3">SUM(D4:D12)</f>
        <v>203.19666204248259</v>
      </c>
      <c r="E13" s="11">
        <f t="shared" si="3"/>
        <v>1271.8122430704748</v>
      </c>
      <c r="F13" s="11">
        <f t="shared" si="3"/>
        <v>80.62315879455204</v>
      </c>
      <c r="G13" s="11">
        <f t="shared" si="3"/>
        <v>122.57350324793055</v>
      </c>
      <c r="H13" s="19">
        <f t="shared" si="0"/>
        <v>0.86224038286269089</v>
      </c>
      <c r="I13" s="19">
        <f t="shared" si="1"/>
        <v>5.4659438675306073E-2</v>
      </c>
      <c r="J13" s="19">
        <f t="shared" si="2"/>
        <v>8.3100178462003099E-2</v>
      </c>
    </row>
    <row r="14" spans="1:10" ht="15" customHeight="1">
      <c r="A14" s="56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7" t="s">
        <v>77</v>
      </c>
      <c r="L1" s="76" t="s">
        <v>138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10.185603790716099</v>
      </c>
      <c r="D4" s="21">
        <v>50.547061442336101</v>
      </c>
      <c r="E4" s="15">
        <v>124.72005169361201</v>
      </c>
      <c r="F4" s="15">
        <v>239.53240262947301</v>
      </c>
      <c r="G4" s="15">
        <v>147.49221725789499</v>
      </c>
      <c r="H4" s="16">
        <v>1.7792151995747678E-2</v>
      </c>
      <c r="I4" s="16">
        <v>8.8295305668591353E-2</v>
      </c>
      <c r="J4" s="16">
        <v>0.21786024297085316</v>
      </c>
      <c r="K4" s="16">
        <v>0.41841377330764884</v>
      </c>
      <c r="L4" s="16">
        <v>0.25763852605715892</v>
      </c>
    </row>
    <row r="5" spans="1:12" ht="15" customHeight="1">
      <c r="A5" s="22">
        <v>12</v>
      </c>
      <c r="B5" s="22" t="s">
        <v>1</v>
      </c>
      <c r="C5" s="23">
        <v>5.1293385702257597</v>
      </c>
      <c r="D5" s="23">
        <v>19.022756982866401</v>
      </c>
      <c r="E5" s="17">
        <v>51.937421366485303</v>
      </c>
      <c r="F5" s="17">
        <v>58.400672033510098</v>
      </c>
      <c r="G5" s="17">
        <v>36.4607113781679</v>
      </c>
      <c r="H5" s="18">
        <v>3.0004747329710011E-2</v>
      </c>
      <c r="I5" s="18">
        <v>0.11127614388696151</v>
      </c>
      <c r="J5" s="18">
        <v>0.3038148454664174</v>
      </c>
      <c r="K5" s="18">
        <v>0.34162248879851337</v>
      </c>
      <c r="L5" s="18">
        <v>0.21328177451839767</v>
      </c>
    </row>
    <row r="6" spans="1:12" ht="15" customHeight="1">
      <c r="A6" s="22">
        <v>13</v>
      </c>
      <c r="B6" s="22" t="s">
        <v>2</v>
      </c>
      <c r="C6" s="23">
        <v>6.2337356412566498</v>
      </c>
      <c r="D6" s="23">
        <v>26.911052983248403</v>
      </c>
      <c r="E6" s="17">
        <v>76.363701100450598</v>
      </c>
      <c r="F6" s="17">
        <v>119.44077748252501</v>
      </c>
      <c r="G6" s="17">
        <v>54.015458808134703</v>
      </c>
      <c r="H6" s="18">
        <v>2.2030080317900266E-2</v>
      </c>
      <c r="I6" s="18">
        <v>9.5103914053807956E-2</v>
      </c>
      <c r="J6" s="18">
        <v>0.2698700370739372</v>
      </c>
      <c r="K6" s="18">
        <v>0.42210482968797208</v>
      </c>
      <c r="L6" s="18">
        <v>0.19089113886638245</v>
      </c>
    </row>
    <row r="7" spans="1:12" ht="15" customHeight="1">
      <c r="A7" s="22">
        <v>14</v>
      </c>
      <c r="B7" s="22" t="s">
        <v>3</v>
      </c>
      <c r="C7" s="23">
        <v>11.585702914931</v>
      </c>
      <c r="D7" s="23">
        <v>23.145002864946299</v>
      </c>
      <c r="E7" s="17">
        <v>23.605786134935798</v>
      </c>
      <c r="F7" s="17">
        <v>21.9259578151607</v>
      </c>
      <c r="G7" s="17">
        <v>6.8150162055254997</v>
      </c>
      <c r="H7" s="18">
        <v>0.13305052909455189</v>
      </c>
      <c r="I7" s="18">
        <v>0.26579784581800359</v>
      </c>
      <c r="J7" s="18">
        <v>0.27108949349101708</v>
      </c>
      <c r="K7" s="18">
        <v>0.25179829913059104</v>
      </c>
      <c r="L7" s="18">
        <v>7.8263832465836486E-2</v>
      </c>
    </row>
    <row r="8" spans="1:12" ht="15" customHeight="1">
      <c r="A8" s="22">
        <v>15</v>
      </c>
      <c r="B8" s="22" t="s">
        <v>4</v>
      </c>
      <c r="C8" s="23">
        <v>9.4090191319924799</v>
      </c>
      <c r="D8" s="23">
        <v>19.8331327034591</v>
      </c>
      <c r="E8" s="17">
        <v>53.084701831931397</v>
      </c>
      <c r="F8" s="17">
        <v>78.465071611164106</v>
      </c>
      <c r="G8" s="17">
        <v>44.875696787204696</v>
      </c>
      <c r="H8" s="18">
        <v>4.5748664945347711E-2</v>
      </c>
      <c r="I8" s="18">
        <v>9.6432936328298011E-2</v>
      </c>
      <c r="J8" s="18">
        <v>0.25810918266444616</v>
      </c>
      <c r="K8" s="18">
        <v>0.38151397299706652</v>
      </c>
      <c r="L8" s="18">
        <v>0.21819524306484164</v>
      </c>
    </row>
    <row r="9" spans="1:12" ht="15" customHeight="1">
      <c r="A9" s="22">
        <v>16</v>
      </c>
      <c r="B9" s="22" t="s">
        <v>5</v>
      </c>
      <c r="C9" s="23">
        <v>2.1602122985854</v>
      </c>
      <c r="D9" s="23">
        <v>11.0617373265009</v>
      </c>
      <c r="E9" s="17">
        <v>31.295917511585799</v>
      </c>
      <c r="F9" s="17">
        <v>41.868829132956201</v>
      </c>
      <c r="G9" s="17">
        <v>32.108853497671099</v>
      </c>
      <c r="H9" s="18">
        <v>1.8230324284984604E-2</v>
      </c>
      <c r="I9" s="18">
        <v>9.3351500104635582E-2</v>
      </c>
      <c r="J9" s="18">
        <v>0.2641104883098519</v>
      </c>
      <c r="K9" s="18">
        <v>0.35333672205562039</v>
      </c>
      <c r="L9" s="18">
        <v>0.27097096524490755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2.0503370076602101</v>
      </c>
      <c r="E10" s="17">
        <v>9.89800849390185</v>
      </c>
      <c r="F10" s="17">
        <v>14.376088066161799</v>
      </c>
      <c r="G10" s="17">
        <v>11.050868536775001</v>
      </c>
      <c r="H10" s="18">
        <v>0</v>
      </c>
      <c r="I10" s="18">
        <v>5.4858071833843759E-2</v>
      </c>
      <c r="J10" s="18">
        <v>0.264827518082066</v>
      </c>
      <c r="K10" s="18">
        <v>0.38464138767272604</v>
      </c>
      <c r="L10" s="18">
        <v>0.29567302241136428</v>
      </c>
    </row>
    <row r="11" spans="1:12" ht="15" customHeight="1">
      <c r="A11" s="8">
        <v>18</v>
      </c>
      <c r="B11" s="8" t="s">
        <v>16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5" t="s">
        <v>47</v>
      </c>
      <c r="D12" s="25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75"/>
      <c r="B13" s="75"/>
      <c r="C13" s="24">
        <f t="shared" ref="C13:G13" si="0">SUM(C4:C12)</f>
        <v>44.703612347707391</v>
      </c>
      <c r="D13" s="24">
        <f t="shared" si="0"/>
        <v>152.57108131101739</v>
      </c>
      <c r="E13" s="11">
        <f t="shared" si="0"/>
        <v>370.90558813290272</v>
      </c>
      <c r="F13" s="11">
        <f t="shared" si="0"/>
        <v>574.00979877095097</v>
      </c>
      <c r="G13" s="11">
        <f t="shared" si="0"/>
        <v>332.81882247137384</v>
      </c>
      <c r="H13" s="19">
        <v>3.0307350861243167E-2</v>
      </c>
      <c r="I13" s="19">
        <v>0.10343739688431254</v>
      </c>
      <c r="J13" s="19">
        <v>0.25145989788264017</v>
      </c>
      <c r="K13" s="19">
        <v>0.38915683667418394</v>
      </c>
      <c r="L13" s="19">
        <v>0.22563851769762022</v>
      </c>
    </row>
    <row r="14" spans="1:12" ht="15" customHeight="1">
      <c r="A14" s="56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7" t="s">
        <v>78</v>
      </c>
      <c r="F1" s="76" t="s">
        <v>138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544.38059999999996</v>
      </c>
      <c r="D4" s="15">
        <v>572.47733801941001</v>
      </c>
      <c r="E4" s="15">
        <f t="shared" ref="E4:E13" si="0">D4-C4</f>
        <v>28.096738019410054</v>
      </c>
      <c r="F4" s="27">
        <f t="shared" ref="F4:F13" si="1">D4/C4-1</f>
        <v>5.1612305837882566E-2</v>
      </c>
    </row>
    <row r="5" spans="1:6" ht="15" customHeight="1">
      <c r="A5" s="8">
        <v>12</v>
      </c>
      <c r="B5" s="8" t="s">
        <v>1</v>
      </c>
      <c r="C5" s="17">
        <v>166.3261</v>
      </c>
      <c r="D5" s="17">
        <v>170.95089969824599</v>
      </c>
      <c r="E5" s="17">
        <f t="shared" si="0"/>
        <v>4.6247996982459938</v>
      </c>
      <c r="F5" s="28">
        <f t="shared" si="1"/>
        <v>2.7805616185589521E-2</v>
      </c>
    </row>
    <row r="6" spans="1:6" ht="15" customHeight="1">
      <c r="A6" s="8">
        <v>13</v>
      </c>
      <c r="B6" s="8" t="s">
        <v>2</v>
      </c>
      <c r="C6" s="17">
        <v>264.6574</v>
      </c>
      <c r="D6" s="17">
        <v>282.964727749997</v>
      </c>
      <c r="E6" s="17">
        <f t="shared" si="0"/>
        <v>18.307327749997</v>
      </c>
      <c r="F6" s="28">
        <f t="shared" si="1"/>
        <v>6.9173685489228642E-2</v>
      </c>
    </row>
    <row r="7" spans="1:6" ht="15" customHeight="1">
      <c r="A7" s="8">
        <v>14</v>
      </c>
      <c r="B7" s="8" t="s">
        <v>3</v>
      </c>
      <c r="C7" s="17">
        <v>81.721900000000005</v>
      </c>
      <c r="D7" s="17">
        <v>87.077466540249802</v>
      </c>
      <c r="E7" s="17">
        <f t="shared" si="0"/>
        <v>5.3555665402497965</v>
      </c>
      <c r="F7" s="28">
        <f t="shared" si="1"/>
        <v>6.5534043386776375E-2</v>
      </c>
    </row>
    <row r="8" spans="1:6" ht="15" customHeight="1">
      <c r="A8" s="8">
        <v>15</v>
      </c>
      <c r="B8" s="8" t="s">
        <v>4</v>
      </c>
      <c r="C8" s="17">
        <v>199.99029999999999</v>
      </c>
      <c r="D8" s="17">
        <v>205.66762012000299</v>
      </c>
      <c r="E8" s="17">
        <f t="shared" si="0"/>
        <v>5.677320120003003</v>
      </c>
      <c r="F8" s="28">
        <f t="shared" si="1"/>
        <v>2.8387977416919785E-2</v>
      </c>
    </row>
    <row r="9" spans="1:6" ht="15" customHeight="1">
      <c r="A9" s="8">
        <v>16</v>
      </c>
      <c r="B9" s="8" t="s">
        <v>5</v>
      </c>
      <c r="C9" s="17">
        <v>118.63290000000001</v>
      </c>
      <c r="D9" s="17">
        <v>118.495549985049</v>
      </c>
      <c r="E9" s="17">
        <f t="shared" si="0"/>
        <v>-0.13735001495101073</v>
      </c>
      <c r="F9" s="28">
        <f t="shared" si="1"/>
        <v>-1.1577733912853105E-3</v>
      </c>
    </row>
    <row r="10" spans="1:6" ht="15" customHeight="1">
      <c r="A10" s="8">
        <v>17</v>
      </c>
      <c r="B10" s="8" t="s">
        <v>6</v>
      </c>
      <c r="C10" s="17">
        <v>32.932699999999997</v>
      </c>
      <c r="D10" s="17">
        <v>37.375302999998901</v>
      </c>
      <c r="E10" s="17">
        <f t="shared" si="0"/>
        <v>4.4426029999989041</v>
      </c>
      <c r="F10" s="28">
        <f t="shared" si="1"/>
        <v>0.1348994464468114</v>
      </c>
    </row>
    <row r="11" spans="1:6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</row>
    <row r="13" spans="1:6" ht="15" customHeight="1">
      <c r="A13" s="75"/>
      <c r="B13" s="75"/>
      <c r="C13" s="11">
        <f t="shared" ref="C13:D13" si="2">SUM(C4:C12)</f>
        <v>1408.6419000000001</v>
      </c>
      <c r="D13" s="11">
        <f t="shared" si="2"/>
        <v>1475.0089051129537</v>
      </c>
      <c r="E13" s="26">
        <f t="shared" si="0"/>
        <v>66.36700511295362</v>
      </c>
      <c r="F13" s="29">
        <f t="shared" si="1"/>
        <v>4.7114177927657597E-2</v>
      </c>
    </row>
    <row r="14" spans="1:6" ht="15" customHeight="1">
      <c r="A14" s="56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61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2012-11-16T14:45:59Z</dcterms:created>
  <dcterms:modified xsi:type="dcterms:W3CDTF">2012-12-17T12:35:42Z</dcterms:modified>
</cp:coreProperties>
</file>