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4915" windowHeight="15390"/>
  </bookViews>
  <sheets>
    <sheet name="Faktenblatt" sheetId="12" r:id="rId1"/>
    <sheet name="Legende" sheetId="13" r:id="rId2"/>
    <sheet name="Statistik_Hauptnutzung" sheetId="11" r:id="rId3"/>
    <sheet name="Statistik_Gemeindetypen" sheetId="10" r:id="rId4"/>
    <sheet name="Analyse_unüberbaut_Hauptnutzung" sheetId="9" r:id="rId5"/>
    <sheet name="Analyse_unüberbaut_Gemeindetype" sheetId="7" r:id="rId6"/>
    <sheet name="Analyse_Erschliessung_oeV" sheetId="5" r:id="rId7"/>
    <sheet name="Vergleich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10"/>
  <c r="F11"/>
  <c r="F12"/>
  <c r="E4"/>
  <c r="E5"/>
  <c r="E6"/>
  <c r="E7"/>
  <c r="E8"/>
  <c r="E10"/>
  <c r="E11"/>
  <c r="E12"/>
  <c r="C13"/>
  <c r="D13"/>
  <c r="C13" i="5"/>
  <c r="D13"/>
  <c r="E13"/>
  <c r="F13"/>
  <c r="G13"/>
  <c r="H6" i="7"/>
  <c r="I6"/>
  <c r="J6"/>
  <c r="H7"/>
  <c r="I7"/>
  <c r="J7"/>
  <c r="H8"/>
  <c r="I8"/>
  <c r="J8"/>
  <c r="H9"/>
  <c r="I9"/>
  <c r="J9"/>
  <c r="H10"/>
  <c r="I10"/>
  <c r="J10"/>
  <c r="H11"/>
  <c r="I11"/>
  <c r="J11"/>
  <c r="H12"/>
  <c r="I12"/>
  <c r="J12"/>
  <c r="D13"/>
  <c r="E13"/>
  <c r="H13" s="1"/>
  <c r="F13"/>
  <c r="G13"/>
  <c r="C13"/>
  <c r="H5" i="9"/>
  <c r="I5"/>
  <c r="J5"/>
  <c r="H6"/>
  <c r="I6"/>
  <c r="J6"/>
  <c r="H7"/>
  <c r="I7"/>
  <c r="J7"/>
  <c r="I4"/>
  <c r="J4"/>
  <c r="H4"/>
  <c r="D13"/>
  <c r="E13"/>
  <c r="F13"/>
  <c r="I13" s="1"/>
  <c r="G13"/>
  <c r="C13"/>
  <c r="F13" i="10"/>
  <c r="E13"/>
  <c r="C13"/>
  <c r="D9" s="1"/>
  <c r="I6"/>
  <c r="I7"/>
  <c r="I8"/>
  <c r="I9"/>
  <c r="I10"/>
  <c r="I11"/>
  <c r="I12"/>
  <c r="H6"/>
  <c r="H7"/>
  <c r="H8"/>
  <c r="H9"/>
  <c r="H10"/>
  <c r="H11"/>
  <c r="H12"/>
  <c r="G6"/>
  <c r="G7"/>
  <c r="G8"/>
  <c r="G9"/>
  <c r="G10"/>
  <c r="G11"/>
  <c r="G12"/>
  <c r="F13" i="11"/>
  <c r="E13"/>
  <c r="C13"/>
  <c r="D10" s="1"/>
  <c r="I5"/>
  <c r="I6"/>
  <c r="I7"/>
  <c r="I4"/>
  <c r="H5"/>
  <c r="H6"/>
  <c r="H7"/>
  <c r="H4"/>
  <c r="G5"/>
  <c r="G6"/>
  <c r="G7"/>
  <c r="G4"/>
  <c r="E13" i="4" l="1"/>
  <c r="F13"/>
  <c r="I13" i="7"/>
  <c r="J13"/>
  <c r="J13" i="9"/>
  <c r="H13"/>
  <c r="D8" i="10"/>
  <c r="D12"/>
  <c r="I13"/>
  <c r="D7"/>
  <c r="D11"/>
  <c r="H13"/>
  <c r="D6"/>
  <c r="D10"/>
  <c r="G13"/>
  <c r="D9" i="11"/>
  <c r="G13"/>
  <c r="D4"/>
  <c r="D12"/>
  <c r="D8"/>
  <c r="D5"/>
  <c r="I13"/>
  <c r="D7"/>
  <c r="D11"/>
  <c r="H13"/>
  <c r="D6"/>
</calcChain>
</file>

<file path=xl/sharedStrings.xml><?xml version="1.0" encoding="utf-8"?>
<sst xmlns="http://schemas.openxmlformats.org/spreadsheetml/2006/main" count="323" uniqueCount="143">
  <si>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</si>
  <si>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</si>
  <si>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</si>
  <si>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</si>
  <si>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</si>
  <si>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</si>
  <si>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</si>
  <si>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Verkehrszonen innerhalb der Bauzonen</t>
  </si>
  <si>
    <t>weitere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</si>
  <si>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</si>
  <si>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</si>
  <si>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</si>
  <si>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</si>
  <si>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</si>
  <si>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</si>
  <si>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</si>
  <si>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</si>
  <si>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</si>
  <si>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Code HN</t>
  </si>
  <si>
    <t>Hauptnutzung</t>
  </si>
  <si>
    <t>Anteil [%]</t>
  </si>
  <si>
    <t>Einwohner innerhalb BZ</t>
  </si>
  <si>
    <t>Beschäftigte innerhalb BZ</t>
  </si>
  <si>
    <t>Quelle: Bundesamt für Raumentwicklung ARE, Bauzonenstatistik Schweiz 2012</t>
  </si>
  <si>
    <t>Code GT</t>
  </si>
  <si>
    <t>Gemeindetyp ARE</t>
  </si>
  <si>
    <t>Überbaut [ha]</t>
  </si>
  <si>
    <t>Unüberbaut [ha]</t>
  </si>
  <si>
    <t>Überbaut [%]</t>
  </si>
  <si>
    <t>Unüberbaut [%]</t>
  </si>
  <si>
    <t>Sehr gute Erschliessung [ha]</t>
  </si>
  <si>
    <t xml:space="preserve"> 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</si>
  <si>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</si>
  <si>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</si>
  <si>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</si>
  <si>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</si>
  <si>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 xml:space="preserve"> Gute Erschliessung [%]</t>
  </si>
  <si>
    <t>Mittelmässige Erschliessung [%]</t>
  </si>
  <si>
    <t>Geringe Erschliessung [%]</t>
  </si>
  <si>
    <t>Marginale oder keine Erschliessung [%]</t>
  </si>
  <si>
    <t>Fläche der Bauzonen 2007 [ha]</t>
  </si>
  <si>
    <t>Fläche der Bauzonen 2012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</si>
  <si>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</si>
  <si>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</si>
  <si>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</si>
  <si>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</si>
  <si>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</si>
  <si>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</si>
  <si>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01.01.2012</t>
  </si>
  <si>
    <t>oui</t>
  </si>
  <si>
    <t>163 / 165</t>
  </si>
  <si>
    <t>Les communes d'Autafont et de Villarsel-sur-Marly n'on pas de zones à bâtir</t>
  </si>
  <si>
    <t>Zones de transport: seulement 2 surfaces d'aérodrome.</t>
  </si>
  <si>
    <t>Les surfaces de transport sont répertoriées séparément.</t>
  </si>
  <si>
    <t>Dans la statistique 2012, des "zones libres" sont définies à Fribourg et dans son environnement.</t>
  </si>
  <si>
    <t>Dans la statistique 2012, les terrains de camping ne sont plus attribués aux « autres zones à bâtir », mais aux zones de tourisme et de loisirs.</t>
  </si>
  <si>
    <t>Les affectations principales 16-19 n’étaient que partiellement intégrées en 2007</t>
  </si>
  <si>
    <t>Une comparaison globale entre les résultats de 2007 et de 2012 n’est pas possible (que pour les affectations principales 11-15).</t>
  </si>
  <si>
    <t>Stand der Daten</t>
  </si>
  <si>
    <t>Vollständigkleit</t>
  </si>
  <si>
    <t>Anzahl Gemeinden</t>
  </si>
  <si>
    <t>Zonentypen</t>
  </si>
  <si>
    <t>Anzahl Zonen innerhalb der Bauzonen</t>
  </si>
  <si>
    <t>Spezialzonen</t>
  </si>
  <si>
    <t>Bemerkungen</t>
  </si>
  <si>
    <t>Achtung: Die Resultate von 2007 und 2012 sind nicht vergleichbar (siehe Bemerkungen im Faktenblatt).</t>
  </si>
  <si>
    <t>Faktenblatt Kanton FR</t>
  </si>
  <si>
    <t>Bundesamt für Raumentwicklung ARE</t>
  </si>
  <si>
    <t>Bauzonenstatistik Schweiz 2012</t>
  </si>
  <si>
    <t>Inhalt</t>
  </si>
  <si>
    <t>- Statistik nach Hauptnutzungen</t>
  </si>
  <si>
    <t>- Statistik nach Gemeindetypen ARE</t>
  </si>
  <si>
    <t>- Analyse der unüberbauten Bauzonen nach Hauptnutzungen</t>
  </si>
  <si>
    <t>- Analyse der unüberbauten Bauzonen nach Gemeindetypen ARE</t>
  </si>
  <si>
    <t>- Analyse der Erschliessung mit dem ÖV nach Hauptnutzungen</t>
  </si>
  <si>
    <t>- Vergleich 2007 - 2012 nach Hauptnutzungen</t>
  </si>
  <si>
    <t>Fläche der Bauzonen [ha]</t>
  </si>
  <si>
    <t>Statistik nach Hauptnutzungen</t>
  </si>
  <si>
    <t>Statistik nach Gemeindetypen ARE</t>
  </si>
  <si>
    <t>Analyse der unüberbauten Bauzonen nach Hauptnutzungen</t>
  </si>
  <si>
    <t>Analyse der unüberbauten Bauzonen nach Gemeindetypen ARE</t>
  </si>
  <si>
    <t>Analyse der Erschliessung mit dem ÖV nach Hauptnutzungen</t>
  </si>
  <si>
    <t>Vergleich 2007 - 2012 nach Hauptnutzungen</t>
  </si>
  <si>
    <t>Unüberbaute Bauzonen Annahme 1 [ha]</t>
  </si>
  <si>
    <t>Unüberbaute Bauzonen Annahme 2 [ha]</t>
  </si>
  <si>
    <t>Unschärfe [ha]</t>
  </si>
  <si>
    <t>Unschärfe [%]</t>
  </si>
  <si>
    <t>- Legende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</si>
  <si>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</si>
  <si>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</si>
  <si>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</si>
  <si>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</si>
  <si>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</si>
  <si>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12.2012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</si>
  <si>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</si>
  <si>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</si>
  <si>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</si>
  <si>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</si>
  <si>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 (12.12.2011)</t>
  </si>
  <si>
    <t>Die Gemeindetypen wurden neu auf der Basis der Agglomerationsdefinition 2000 und der Volkszählung 2010 berechnet. Die Zuordnung der Gemeinden zu den Gemeindetypen hat daher gegenüber 2007 Änderungen erfahren.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</si>
  <si>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</si>
  <si>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</si>
  <si>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Bauzonen. Es werden die georeferenzierten Einzel-daten aus der Volkszählung STATPOP verwendet.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</si>
  <si>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</si>
  <si>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Einwohner innerhalb der Bauzonen</t>
  </si>
  <si>
    <t>Beschäftigte innerhalb der Bauzonen. Es werden die georeferenzierten Einzel-daten aus dem Betriebs- und Unternehmensregister BUR verwendet (Total Beschäftigte)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</si>
  <si>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</si>
  <si>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</si>
  <si>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</si>
  <si>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</si>
  <si>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</si>
  <si>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</si>
  <si>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</si>
  <si>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</si>
  <si>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</si>
  <si>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</si>
  <si>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</si>
  <si>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</si>
  <si>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</si>
  <si>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</si>
  <si>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</si>
  <si>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</si>
  <si>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</si>
  <si>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Gute Erschliessung [ha]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</si>
  <si>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</si>
  <si>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</si>
  <si>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</si>
  <si>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</si>
  <si>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</si>
  <si>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Gute Erschliessung [%]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</si>
  <si>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</si>
  <si>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</si>
  <si>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</si>
  <si>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</si>
  <si>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2007</t>
  </si>
  <si>
    <t>Flächen der Bauzonen, Stand Bauzonenstatistik Schweiz 2012</t>
  </si>
  <si>
    <t>Flächendifferenz zwischen den Bauzonen 2007 und 2012</t>
  </si>
  <si>
    <t>Anteil der Differenz zwischen den Bauzonenflächen 2007 und 2012 (Bauzonenfläche 2007 = 100%)</t>
  </si>
  <si>
    <t>Kantonsnummer</t>
  </si>
  <si>
    <t>Kantonsnummer BFS</t>
  </si>
  <si>
    <t>Kantonskürzel</t>
  </si>
  <si>
    <t>Abkürzung der Kantonsnamen</t>
  </si>
  <si>
    <t>Kanton FR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</si>
</sst>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16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71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4" xfId="1" applyNumberFormat="1" applyFont="1" applyBorder="1" applyAlignment="1">
      <alignment horizontal="right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8" fillId="0" borderId="4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left" vertical="top" indent="1"/>
    </xf>
    <xf numFmtId="0" fontId="8" fillId="0" borderId="11" xfId="0" applyFont="1" applyBorder="1" applyAlignment="1">
      <alignment vertical="top"/>
    </xf>
    <xf numFmtId="0" fontId="2" fillId="0" borderId="0" xfId="1" applyFont="1" applyFill="1" applyBorder="1" applyAlignment="1">
      <alignment vertical="center"/>
    </xf>
    <xf numFmtId="0" fontId="1" fillId="0" borderId="0" xfId="1" applyFill="1"/>
    <xf numFmtId="0" fontId="3" fillId="2" borderId="12" xfId="1" applyFont="1" applyFill="1" applyBorder="1" applyAlignment="1">
      <alignment vertical="center"/>
    </xf>
    <xf numFmtId="0" fontId="1" fillId="0" borderId="1" xfId="1" applyBorder="1"/>
    <xf numFmtId="0" fontId="1" fillId="0" borderId="3" xfId="1" applyBorder="1"/>
    <xf numFmtId="49" fontId="5" fillId="0" borderId="4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 wrapText="1"/>
    </xf>
    <xf numFmtId="49" fontId="2" fillId="0" borderId="11" xfId="0" applyNumberFormat="1" applyFont="1" applyBorder="1" applyAlignment="1">
      <alignment horizontal="left" vertical="top" wrapText="1"/>
    </xf>
    <xf numFmtId="0" fontId="9" fillId="0" borderId="0" xfId="0" applyFont="1" applyBorder="1" applyAlignment="1">
      <alignment vertical="top"/>
    </xf>
    <xf numFmtId="49" fontId="6" fillId="0" borderId="0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0" fontId="2" fillId="2" borderId="12" xfId="1" applyFont="1" applyFill="1" applyBorder="1" applyAlignment="1">
      <alignment vertical="center"/>
    </xf>
    <xf numFmtId="0" fontId="10" fillId="0" borderId="0" xfId="1" applyFont="1"/>
    <xf numFmtId="0" fontId="12" fillId="0" borderId="0" xfId="2" applyFont="1" applyAlignment="1" applyProtection="1">
      <alignment vertical="top"/>
    </xf>
    <xf numFmtId="0" fontId="13" fillId="0" borderId="0" xfId="0" applyFont="1" applyAlignment="1">
      <alignment vertical="top"/>
    </xf>
    <xf numFmtId="0" fontId="13" fillId="0" borderId="0" xfId="3"/>
    <xf numFmtId="49" fontId="13" fillId="0" borderId="4" xfId="3" applyNumberFormat="1" applyBorder="1" applyAlignment="1">
      <alignment horizontal="left" vertical="top" wrapText="1"/>
    </xf>
    <xf numFmtId="49" fontId="13" fillId="0" borderId="8" xfId="3" applyNumberFormat="1" applyBorder="1" applyAlignment="1">
      <alignment horizontal="left" vertical="top" wrapText="1"/>
    </xf>
    <xf numFmtId="49" fontId="13" fillId="0" borderId="5" xfId="3" applyNumberFormat="1" applyBorder="1" applyAlignment="1">
      <alignment horizontal="left" vertical="top" wrapText="1"/>
    </xf>
    <xf numFmtId="49" fontId="13" fillId="0" borderId="13" xfId="3" applyNumberFormat="1" applyFill="1" applyBorder="1" applyAlignment="1">
      <alignment horizontal="left" vertical="top" wrapText="1"/>
    </xf>
    <xf numFmtId="49" fontId="13" fillId="0" borderId="13" xfId="3" applyNumberFormat="1" applyBorder="1" applyAlignment="1">
      <alignment horizontal="left" vertical="top" wrapText="1"/>
    </xf>
    <xf numFmtId="49" fontId="13" fillId="0" borderId="11" xfId="3" applyNumberFormat="1" applyBorder="1" applyAlignment="1">
      <alignment horizontal="left" vertical="top" wrapText="1"/>
    </xf>
    <xf numFmtId="49" fontId="13" fillId="0" borderId="10" xfId="3" applyNumberFormat="1" applyBorder="1" applyAlignment="1">
      <alignment horizontal="left" vertical="top" wrapText="1"/>
    </xf>
    <xf numFmtId="0" fontId="13" fillId="0" borderId="0" xfId="3" applyAlignment="1">
      <alignment vertical="top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4" fillId="5" borderId="4" xfId="3" applyNumberFormat="1" applyFont="1" applyFill="1" applyBorder="1" applyAlignment="1">
      <alignment horizontal="left" vertical="top" wrapText="1"/>
    </xf>
    <xf numFmtId="49" fontId="14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0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41583128100204"/>
          <c:y val="0.14187242013250545"/>
          <c:w val="0.5625973845780291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4737.6801268454201</c:v>
                </c:pt>
                <c:pt idx="1">
                  <c:v>1540.47226942877</c:v>
                </c:pt>
                <c:pt idx="2">
                  <c:v>747.94695936170001</c:v>
                </c:pt>
                <c:pt idx="3">
                  <c:v>1819.02745390837</c:v>
                </c:pt>
                <c:pt idx="4">
                  <c:v>1262.7225145392001</c:v>
                </c:pt>
                <c:pt idx="5">
                  <c:v>296.12524961224102</c:v>
                </c:pt>
                <c:pt idx="6">
                  <c:v>107.06445127320001</c:v>
                </c:pt>
                <c:pt idx="7">
                  <c:v>11.889180139152</c:v>
                </c:pt>
                <c:pt idx="8">
                  <c:v>122.836231309455</c:v>
                </c:pt>
              </c:numCache>
            </c:numRef>
          </c:val>
        </c:ser>
        <c:gapWidth val="70"/>
        <c:axId val="123881344"/>
        <c:axId val="123882880"/>
      </c:barChart>
      <c:catAx>
        <c:axId val="123881344"/>
        <c:scaling>
          <c:orientation val="maxMin"/>
        </c:scaling>
        <c:axPos val="l"/>
        <c:tickLblPos val="nextTo"/>
        <c:crossAx val="123882880"/>
        <c:crosses val="autoZero"/>
        <c:auto val="1"/>
        <c:lblAlgn val="ctr"/>
        <c:lblOffset val="100"/>
      </c:catAx>
      <c:valAx>
        <c:axId val="123882880"/>
        <c:scaling>
          <c:orientation val="minMax"/>
        </c:scaling>
        <c:axPos val="t"/>
        <c:majorGridlines/>
        <c:numFmt formatCode="#,##0" sourceLinked="1"/>
        <c:tickLblPos val="high"/>
        <c:crossAx val="12388134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Sehr 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Analyse_Erschliessung_oeV!$C$4:$C$12</c:f>
              <c:numCache>
                <c:formatCode>#,##0</c:formatCode>
                <c:ptCount val="9"/>
                <c:pt idx="0">
                  <c:v>62.559578159744596</c:v>
                </c:pt>
                <c:pt idx="1">
                  <c:v>12.5350515673245</c:v>
                </c:pt>
                <c:pt idx="2">
                  <c:v>31.449662806018402</c:v>
                </c:pt>
                <c:pt idx="3">
                  <c:v>70.661978881355509</c:v>
                </c:pt>
                <c:pt idx="4">
                  <c:v>40.9944409388754</c:v>
                </c:pt>
                <c:pt idx="5">
                  <c:v>14.8911954982211</c:v>
                </c:pt>
                <c:pt idx="6">
                  <c:v>0</c:v>
                </c:pt>
                <c:pt idx="7">
                  <c:v>0</c:v>
                </c:pt>
                <c:pt idx="8">
                  <c:v>7.5165903741094606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Analyse_Erschliessung_oeV!$D$4:$D$12</c:f>
              <c:numCache>
                <c:formatCode>#,##0</c:formatCode>
                <c:ptCount val="9"/>
                <c:pt idx="0">
                  <c:v>286.00163296432498</c:v>
                </c:pt>
                <c:pt idx="1">
                  <c:v>126.612064920771</c:v>
                </c:pt>
                <c:pt idx="2">
                  <c:v>73.953549582880001</c:v>
                </c:pt>
                <c:pt idx="3">
                  <c:v>72.239101531912311</c:v>
                </c:pt>
                <c:pt idx="4">
                  <c:v>78.493404934228309</c:v>
                </c:pt>
                <c:pt idx="5">
                  <c:v>38.137756712479998</c:v>
                </c:pt>
                <c:pt idx="6">
                  <c:v>0.81239478735018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Analyse_Erschliessung_oeV!$E$4:$E$12</c:f>
              <c:numCache>
                <c:formatCode>#,##0</c:formatCode>
                <c:ptCount val="9"/>
                <c:pt idx="0">
                  <c:v>337.043330488462</c:v>
                </c:pt>
                <c:pt idx="1">
                  <c:v>167.101052865795</c:v>
                </c:pt>
                <c:pt idx="2">
                  <c:v>107.119303568699</c:v>
                </c:pt>
                <c:pt idx="3">
                  <c:v>91.130733104595606</c:v>
                </c:pt>
                <c:pt idx="4">
                  <c:v>139.14115659440699</c:v>
                </c:pt>
                <c:pt idx="5">
                  <c:v>55.272124260849402</c:v>
                </c:pt>
                <c:pt idx="6">
                  <c:v>3.2782157449674605</c:v>
                </c:pt>
                <c:pt idx="7">
                  <c:v>0</c:v>
                </c:pt>
                <c:pt idx="8">
                  <c:v>5.3846458551449405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Analyse_Erschliessung_oeV!$F$4:$F$12</c:f>
              <c:numCache>
                <c:formatCode>#,##0</c:formatCode>
                <c:ptCount val="9"/>
                <c:pt idx="0">
                  <c:v>1221.2388123818901</c:v>
                </c:pt>
                <c:pt idx="1">
                  <c:v>347.498322366379</c:v>
                </c:pt>
                <c:pt idx="2">
                  <c:v>271.73984420009401</c:v>
                </c:pt>
                <c:pt idx="3">
                  <c:v>436.12099365643894</c:v>
                </c:pt>
                <c:pt idx="4">
                  <c:v>302.85848735743002</c:v>
                </c:pt>
                <c:pt idx="5">
                  <c:v>74.499377173678397</c:v>
                </c:pt>
                <c:pt idx="6">
                  <c:v>21.8177314217922</c:v>
                </c:pt>
                <c:pt idx="7">
                  <c:v>0</c:v>
                </c:pt>
                <c:pt idx="8">
                  <c:v>30.172412000175502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Analyse_Erschliessung_oeV!$G$4:$G$12</c:f>
              <c:numCache>
                <c:formatCode>#,##0</c:formatCode>
                <c:ptCount val="9"/>
                <c:pt idx="0">
                  <c:v>2830.8367761104701</c:v>
                </c:pt>
                <c:pt idx="1">
                  <c:v>886.7257755815159</c:v>
                </c:pt>
                <c:pt idx="2">
                  <c:v>263.68460222257801</c:v>
                </c:pt>
                <c:pt idx="3">
                  <c:v>1148.87464405181</c:v>
                </c:pt>
                <c:pt idx="4">
                  <c:v>701.23502604909993</c:v>
                </c:pt>
                <c:pt idx="5">
                  <c:v>113.32479603135499</c:v>
                </c:pt>
                <c:pt idx="6">
                  <c:v>81.156107665591193</c:v>
                </c:pt>
                <c:pt idx="7">
                  <c:v>11.889180139152</c:v>
                </c:pt>
                <c:pt idx="8">
                  <c:v>79.762583916257</c:v>
                </c:pt>
              </c:numCache>
            </c:numRef>
          </c:val>
        </c:ser>
        <c:gapWidth val="50"/>
        <c:overlap val="100"/>
        <c:axId val="129139456"/>
        <c:axId val="129140992"/>
      </c:barChart>
      <c:catAx>
        <c:axId val="129139456"/>
        <c:scaling>
          <c:orientation val="maxMin"/>
        </c:scaling>
        <c:axPos val="l"/>
        <c:tickLblPos val="nextTo"/>
        <c:crossAx val="129140992"/>
        <c:crosses val="autoZero"/>
        <c:auto val="1"/>
        <c:lblAlgn val="ctr"/>
        <c:lblOffset val="100"/>
      </c:catAx>
      <c:valAx>
        <c:axId val="129140992"/>
        <c:scaling>
          <c:orientation val="minMax"/>
        </c:scaling>
        <c:axPos val="t"/>
        <c:majorGridlines/>
        <c:numFmt formatCode="#,##0" sourceLinked="1"/>
        <c:tickLblPos val="high"/>
        <c:crossAx val="129139456"/>
        <c:crosses val="autoZero"/>
        <c:crossBetween val="between"/>
        <c:majorUnit val="1000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Sehr gute Erschliessung</c:v>
          </c:tx>
          <c:dLbls>
            <c:dLbl>
              <c:idx val="6"/>
              <c:delete val="1"/>
            </c:dLbl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Analyse_Erschliessung_oeV!$H$4:$H$12</c:f>
              <c:numCache>
                <c:formatCode>0%</c:formatCode>
                <c:ptCount val="9"/>
                <c:pt idx="0">
                  <c:v>1.3204685931035942E-2</c:v>
                </c:pt>
                <c:pt idx="1">
                  <c:v>8.1371484793298296E-3</c:v>
                </c:pt>
                <c:pt idx="2">
                  <c:v>4.204798520196254E-2</c:v>
                </c:pt>
                <c:pt idx="3">
                  <c:v>3.8846021171217576E-2</c:v>
                </c:pt>
                <c:pt idx="4">
                  <c:v>3.2465122323806481E-2</c:v>
                </c:pt>
                <c:pt idx="5">
                  <c:v>5.0286814496516813E-2</c:v>
                </c:pt>
                <c:pt idx="6">
                  <c:v>0</c:v>
                </c:pt>
                <c:pt idx="7">
                  <c:v>0</c:v>
                </c:pt>
                <c:pt idx="8">
                  <c:v>6.1191964641137742E-2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Analyse_Erschliessung_oeV!$I$4:$I$12</c:f>
              <c:numCache>
                <c:formatCode>0%</c:formatCode>
                <c:ptCount val="9"/>
                <c:pt idx="0">
                  <c:v>6.0367442526769517E-2</c:v>
                </c:pt>
                <c:pt idx="1">
                  <c:v>8.2190421475446876E-2</c:v>
                </c:pt>
                <c:pt idx="2">
                  <c:v>9.8875392644860699E-2</c:v>
                </c:pt>
                <c:pt idx="3">
                  <c:v>3.9713035382297097E-2</c:v>
                </c:pt>
                <c:pt idx="4">
                  <c:v>6.2162037935861274E-2</c:v>
                </c:pt>
                <c:pt idx="5">
                  <c:v>0.12878927667982559</c:v>
                </c:pt>
                <c:pt idx="6">
                  <c:v>7.5879042038309828E-3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Analyse_Erschliessung_oeV!$J$4:$J$12</c:f>
              <c:numCache>
                <c:formatCode>0%</c:formatCode>
                <c:ptCount val="9"/>
                <c:pt idx="0">
                  <c:v>7.1141005984504888E-2</c:v>
                </c:pt>
                <c:pt idx="1">
                  <c:v>0.1084739118078905</c:v>
                </c:pt>
                <c:pt idx="2">
                  <c:v>0.14321778007868644</c:v>
                </c:pt>
                <c:pt idx="3">
                  <c:v>5.0098602438995131E-2</c:v>
                </c:pt>
                <c:pt idx="4">
                  <c:v>0.11019139584922601</c:v>
                </c:pt>
                <c:pt idx="5">
                  <c:v>0.1866511698047208</c:v>
                </c:pt>
                <c:pt idx="6">
                  <c:v>3.0619087443235059E-2</c:v>
                </c:pt>
                <c:pt idx="7">
                  <c:v>0</c:v>
                </c:pt>
                <c:pt idx="8">
                  <c:v>4.3835973809084383E-2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Analyse_Erschliessung_oeV!$K$4:$K$12</c:f>
              <c:numCache>
                <c:formatCode>0%</c:formatCode>
                <c:ptCount val="9"/>
                <c:pt idx="0">
                  <c:v>0.25777147862341054</c:v>
                </c:pt>
                <c:pt idx="1">
                  <c:v>0.22557908359820056</c:v>
                </c:pt>
                <c:pt idx="2">
                  <c:v>0.36331432289705146</c:v>
                </c:pt>
                <c:pt idx="3">
                  <c:v>0.23975503688109398</c:v>
                </c:pt>
                <c:pt idx="4">
                  <c:v>0.23984563793716401</c:v>
                </c:pt>
                <c:pt idx="5">
                  <c:v>0.25158063101692146</c:v>
                </c:pt>
                <c:pt idx="6">
                  <c:v>0.20378128780645688</c:v>
                </c:pt>
                <c:pt idx="7">
                  <c:v>0</c:v>
                </c:pt>
                <c:pt idx="8">
                  <c:v>0.2456312072841037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dLbls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Analyse_Erschliessung_oeV!$L$4:$L$12</c:f>
              <c:numCache>
                <c:formatCode>0%</c:formatCode>
                <c:ptCount val="9"/>
                <c:pt idx="0">
                  <c:v>0.59751538693427908</c:v>
                </c:pt>
                <c:pt idx="1">
                  <c:v>0.57561943463913223</c:v>
                </c:pt>
                <c:pt idx="2">
                  <c:v>0.35254451917743879</c:v>
                </c:pt>
                <c:pt idx="3">
                  <c:v>0.6315873041263963</c:v>
                </c:pt>
                <c:pt idx="4">
                  <c:v>0.55533580595394216</c:v>
                </c:pt>
                <c:pt idx="5">
                  <c:v>0.38269210800201531</c:v>
                </c:pt>
                <c:pt idx="6">
                  <c:v>0.75801172054647703</c:v>
                </c:pt>
                <c:pt idx="7">
                  <c:v>1</c:v>
                </c:pt>
                <c:pt idx="8">
                  <c:v>0.64934085426567412</c:v>
                </c:pt>
              </c:numCache>
            </c:numRef>
          </c:val>
        </c:ser>
        <c:gapWidth val="50"/>
        <c:overlap val="100"/>
        <c:axId val="129339776"/>
        <c:axId val="129341312"/>
      </c:barChart>
      <c:catAx>
        <c:axId val="129339776"/>
        <c:scaling>
          <c:orientation val="maxMin"/>
        </c:scaling>
        <c:axPos val="l"/>
        <c:tickLblPos val="nextTo"/>
        <c:crossAx val="129341312"/>
        <c:crosses val="autoZero"/>
        <c:auto val="1"/>
        <c:lblAlgn val="ctr"/>
        <c:lblOffset val="100"/>
      </c:catAx>
      <c:valAx>
        <c:axId val="129341312"/>
        <c:scaling>
          <c:orientation val="minMax"/>
        </c:scaling>
        <c:axPos val="t"/>
        <c:majorGridlines/>
        <c:numFmt formatCode="0%" sourceLinked="1"/>
        <c:tickLblPos val="high"/>
        <c:crossAx val="12933977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2007 und 2012 (in Hektaren)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Fläche der Bauzonen 2007</c:v>
          </c:tx>
          <c:dLbls>
            <c:dLbl>
              <c:idx val="5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Vergleich_2007_2012!$C$4:$C$12</c:f>
              <c:numCache>
                <c:formatCode>#,##0</c:formatCode>
                <c:ptCount val="9"/>
                <c:pt idx="0">
                  <c:v>4714.8536000000004</c:v>
                </c:pt>
                <c:pt idx="1">
                  <c:v>1525.8613</c:v>
                </c:pt>
                <c:pt idx="2">
                  <c:v>758.12800000000004</c:v>
                </c:pt>
                <c:pt idx="3">
                  <c:v>1818.8486</c:v>
                </c:pt>
                <c:pt idx="4">
                  <c:v>1300.2973999999999</c:v>
                </c:pt>
                <c:pt idx="5" formatCode="General">
                  <c:v>0</c:v>
                </c:pt>
                <c:pt idx="6">
                  <c:v>5.7747000000000002</c:v>
                </c:pt>
                <c:pt idx="7">
                  <c:v>26.3964</c:v>
                </c:pt>
                <c:pt idx="8">
                  <c:v>195.0513</c:v>
                </c:pt>
              </c:numCache>
            </c:numRef>
          </c:val>
        </c:ser>
        <c:ser>
          <c:idx val="1"/>
          <c:order val="1"/>
          <c:tx>
            <c:v>Fläche der Bauzonen 2012</c:v>
          </c:tx>
          <c:dLbls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Vergleich_2007_2012!$D$4:$D$12</c:f>
              <c:numCache>
                <c:formatCode>#,##0</c:formatCode>
                <c:ptCount val="9"/>
                <c:pt idx="0">
                  <c:v>4737.6801268454201</c:v>
                </c:pt>
                <c:pt idx="1">
                  <c:v>1540.47226942877</c:v>
                </c:pt>
                <c:pt idx="2">
                  <c:v>747.94695936170001</c:v>
                </c:pt>
                <c:pt idx="3">
                  <c:v>1819.02745390837</c:v>
                </c:pt>
                <c:pt idx="4">
                  <c:v>1262.7225145392001</c:v>
                </c:pt>
                <c:pt idx="5">
                  <c:v>296.12524961224102</c:v>
                </c:pt>
                <c:pt idx="6">
                  <c:v>107.06445127320001</c:v>
                </c:pt>
                <c:pt idx="7">
                  <c:v>11.889180139152</c:v>
                </c:pt>
                <c:pt idx="8">
                  <c:v>122.836231309455</c:v>
                </c:pt>
              </c:numCache>
            </c:numRef>
          </c:val>
        </c:ser>
        <c:gapWidth val="50"/>
        <c:axId val="129362176"/>
        <c:axId val="129404928"/>
      </c:barChart>
      <c:catAx>
        <c:axId val="129362176"/>
        <c:scaling>
          <c:orientation val="maxMin"/>
        </c:scaling>
        <c:axPos val="l"/>
        <c:tickLblPos val="nextTo"/>
        <c:crossAx val="129404928"/>
        <c:crosses val="autoZero"/>
        <c:auto val="1"/>
        <c:lblAlgn val="ctr"/>
        <c:lblOffset val="100"/>
      </c:catAx>
      <c:valAx>
        <c:axId val="129404928"/>
        <c:scaling>
          <c:orientation val="minMax"/>
        </c:scaling>
        <c:axPos val="t"/>
        <c:majorGridlines/>
        <c:numFmt formatCode="#,##0" sourceLinked="1"/>
        <c:tickLblPos val="high"/>
        <c:crossAx val="129362176"/>
        <c:crosses val="autoZero"/>
        <c:crossBetween val="between"/>
        <c:majorUnit val="1000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Prozenten)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5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8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4737.6801268454201</c:v>
                </c:pt>
                <c:pt idx="1">
                  <c:v>1540.47226942877</c:v>
                </c:pt>
                <c:pt idx="2">
                  <c:v>747.94695936170001</c:v>
                </c:pt>
                <c:pt idx="3">
                  <c:v>1819.02745390837</c:v>
                </c:pt>
                <c:pt idx="4">
                  <c:v>1262.7225145392001</c:v>
                </c:pt>
                <c:pt idx="5">
                  <c:v>296.12524961224102</c:v>
                </c:pt>
                <c:pt idx="6">
                  <c:v>107.06445127320001</c:v>
                </c:pt>
                <c:pt idx="7">
                  <c:v>11.889180139152</c:v>
                </c:pt>
                <c:pt idx="8">
                  <c:v>122.836231309455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5757813312983615"/>
          <c:y val="0.14803982101356272"/>
          <c:w val="0.32920600783932935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816330778069"/>
          <c:y val="0.14187242013250545"/>
          <c:w val="0.62489351000728466"/>
          <c:h val="0.69049915016129593"/>
        </c:manualLayout>
      </c:layout>
      <c:barChart>
        <c:barDir val="bar"/>
        <c:grouping val="clustered"/>
        <c:ser>
          <c:idx val="0"/>
          <c:order val="0"/>
          <c:tx>
            <c:v>Fläche der Bauzonen [ha]</c:v>
          </c:tx>
          <c:dLbls>
            <c:dLbl>
              <c:idx val="0"/>
              <c:delete val="1"/>
            </c:dLbl>
            <c:dLbl>
              <c:idx val="1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Statistik_Gemeindetypen!$C$4:$C$12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329.91470019220202</c:v>
                </c:pt>
                <c:pt idx="3" formatCode="#,##0">
                  <c:v>1149.44832468955</c:v>
                </c:pt>
                <c:pt idx="4" formatCode="#,##0">
                  <c:v>3464.8071330594303</c:v>
                </c:pt>
                <c:pt idx="5" formatCode="#,##0">
                  <c:v>390.03074230805004</c:v>
                </c:pt>
                <c:pt idx="6" formatCode="#,##0">
                  <c:v>3569.3778767644503</c:v>
                </c:pt>
                <c:pt idx="7" formatCode="#,##0">
                  <c:v>1692.70366616561</c:v>
                </c:pt>
                <c:pt idx="8" formatCode="#,##0">
                  <c:v>49.481993238252194</c:v>
                </c:pt>
              </c:numCache>
            </c:numRef>
          </c:val>
        </c:ser>
        <c:gapWidth val="70"/>
        <c:axId val="123721600"/>
        <c:axId val="123723136"/>
      </c:barChart>
      <c:catAx>
        <c:axId val="123721600"/>
        <c:scaling>
          <c:orientation val="maxMin"/>
        </c:scaling>
        <c:axPos val="l"/>
        <c:tickLblPos val="nextTo"/>
        <c:crossAx val="123723136"/>
        <c:crosses val="autoZero"/>
        <c:auto val="1"/>
        <c:lblAlgn val="ctr"/>
        <c:lblOffset val="100"/>
      </c:catAx>
      <c:valAx>
        <c:axId val="123723136"/>
        <c:scaling>
          <c:orientation val="minMax"/>
        </c:scaling>
        <c:axPos val="t"/>
        <c:majorGridlines/>
        <c:numFmt formatCode="General" sourceLinked="1"/>
        <c:tickLblPos val="high"/>
        <c:crossAx val="12372160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(in m</a:t>
            </a:r>
            <a:r>
              <a:rPr lang="en-US" sz="1000" baseline="30000"/>
              <a:t>2</a:t>
            </a:r>
            <a:r>
              <a:rPr lang="en-US" sz="1000"/>
              <a:t>/E)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816330778069"/>
          <c:y val="0.14187242013250545"/>
          <c:w val="0.62489351000728466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Bauzonenfläche pro Einwohner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310.09935162346278</c:v>
                </c:pt>
                <c:pt idx="3" formatCode="#,##0">
                  <c:v>214.14168539403281</c:v>
                </c:pt>
                <c:pt idx="4" formatCode="#,##0">
                  <c:v>422.12048257933384</c:v>
                </c:pt>
                <c:pt idx="5" formatCode="#,##0">
                  <c:v>384.49402830052247</c:v>
                </c:pt>
                <c:pt idx="6" formatCode="#,##0">
                  <c:v>556.87997328451854</c:v>
                </c:pt>
                <c:pt idx="7" formatCode="#,##0">
                  <c:v>613.38732648413179</c:v>
                </c:pt>
                <c:pt idx="8" formatCode="#,##0">
                  <c:v>882.03196503123331</c:v>
                </c:pt>
              </c:numCache>
            </c:numRef>
          </c:val>
        </c:ser>
        <c:gapWidth val="70"/>
        <c:axId val="126575744"/>
        <c:axId val="126577280"/>
      </c:barChart>
      <c:catAx>
        <c:axId val="126575744"/>
        <c:scaling>
          <c:orientation val="maxMin"/>
        </c:scaling>
        <c:axPos val="l"/>
        <c:tickLblPos val="nextTo"/>
        <c:crossAx val="126577280"/>
        <c:crosses val="autoZero"/>
        <c:auto val="1"/>
        <c:lblAlgn val="ctr"/>
        <c:lblOffset val="100"/>
      </c:catAx>
      <c:valAx>
        <c:axId val="126577280"/>
        <c:scaling>
          <c:orientation val="minMax"/>
        </c:scaling>
        <c:axPos val="t"/>
        <c:majorGridlines/>
        <c:numFmt formatCode="General" sourceLinked="1"/>
        <c:tickLblPos val="high"/>
        <c:crossAx val="12657574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(in m</a:t>
            </a:r>
            <a:r>
              <a:rPr lang="en-US" sz="1000" baseline="30000"/>
              <a:t>2</a:t>
            </a:r>
            <a:r>
              <a:rPr lang="en-US" sz="1000"/>
              <a:t>/E+B)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3047729716604839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Bauzonenfläche pro Einwohner und Beschäftigte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237.16102378851414</c:v>
                </c:pt>
                <c:pt idx="3" formatCode="#,##0">
                  <c:v>130.52864772027911</c:v>
                </c:pt>
                <c:pt idx="4" formatCode="#,##0">
                  <c:v>302.31544931544909</c:v>
                </c:pt>
                <c:pt idx="5" formatCode="#,##0">
                  <c:v>245.67318109602547</c:v>
                </c:pt>
                <c:pt idx="6" formatCode="#,##0">
                  <c:v>446.01055576908999</c:v>
                </c:pt>
                <c:pt idx="7" formatCode="#,##0">
                  <c:v>506.75198819435678</c:v>
                </c:pt>
                <c:pt idx="8" formatCode="#,##0">
                  <c:v>707.89689897356493</c:v>
                </c:pt>
              </c:numCache>
            </c:numRef>
          </c:val>
        </c:ser>
        <c:gapWidth val="70"/>
        <c:axId val="126605568"/>
        <c:axId val="126504960"/>
      </c:barChart>
      <c:catAx>
        <c:axId val="126605568"/>
        <c:scaling>
          <c:orientation val="maxMin"/>
        </c:scaling>
        <c:axPos val="l"/>
        <c:tickLblPos val="nextTo"/>
        <c:crossAx val="126504960"/>
        <c:crosses val="autoZero"/>
        <c:auto val="1"/>
        <c:lblAlgn val="ctr"/>
        <c:lblOffset val="100"/>
      </c:catAx>
      <c:valAx>
        <c:axId val="126504960"/>
        <c:scaling>
          <c:orientation val="minMax"/>
        </c:scaling>
        <c:axPos val="t"/>
        <c:majorGridlines/>
        <c:numFmt formatCode="General" sourceLinked="1"/>
        <c:tickLblPos val="high"/>
        <c:crossAx val="12660556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Analyse_unüberbaut_Hauptnutzung!$E$4:$E$12</c:f>
              <c:numCache>
                <c:formatCode>#,##0</c:formatCode>
                <c:ptCount val="9"/>
                <c:pt idx="0">
                  <c:v>3542.3094865372304</c:v>
                </c:pt>
                <c:pt idx="1">
                  <c:v>680.60439122493301</c:v>
                </c:pt>
                <c:pt idx="2">
                  <c:v>494.11308319512398</c:v>
                </c:pt>
                <c:pt idx="3">
                  <c:v>1449.0953372285339</c:v>
                </c:pt>
                <c:pt idx="4">
                  <c:v>1262.7225145392001</c:v>
                </c:pt>
                <c:pt idx="5">
                  <c:v>296.12524961224102</c:v>
                </c:pt>
                <c:pt idx="6">
                  <c:v>107.06445127320001</c:v>
                </c:pt>
                <c:pt idx="7">
                  <c:v>11.889180139152</c:v>
                </c:pt>
                <c:pt idx="8">
                  <c:v>122.836231309455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Analyse_unüberbaut_Hauptnutzung!$F$4:$F$12</c:f>
              <c:numCache>
                <c:formatCode>#,##0</c:formatCode>
                <c:ptCount val="9"/>
                <c:pt idx="0">
                  <c:v>439.58661827985782</c:v>
                </c:pt>
                <c:pt idx="1">
                  <c:v>97.175564213769917</c:v>
                </c:pt>
                <c:pt idx="2">
                  <c:v>64.687691215255995</c:v>
                </c:pt>
                <c:pt idx="3">
                  <c:v>182.02243268525504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Analyse_unüberbaut_Hauptnutzung!$G$4:$G$12</c:f>
              <c:numCache>
                <c:formatCode>#,##0</c:formatCode>
                <c:ptCount val="9"/>
                <c:pt idx="0">
                  <c:v>755.78402202833206</c:v>
                </c:pt>
                <c:pt idx="1">
                  <c:v>762.69231399006708</c:v>
                </c:pt>
                <c:pt idx="2">
                  <c:v>189.14618495132001</c:v>
                </c:pt>
                <c:pt idx="3">
                  <c:v>187.909683994581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8771200"/>
        <c:axId val="128772736"/>
      </c:barChart>
      <c:catAx>
        <c:axId val="128771200"/>
        <c:scaling>
          <c:orientation val="maxMin"/>
        </c:scaling>
        <c:axPos val="l"/>
        <c:tickLblPos val="nextTo"/>
        <c:crossAx val="128772736"/>
        <c:crosses val="autoZero"/>
        <c:auto val="1"/>
        <c:lblAlgn val="ctr"/>
        <c:lblOffset val="100"/>
      </c:catAx>
      <c:valAx>
        <c:axId val="128772736"/>
        <c:scaling>
          <c:orientation val="minMax"/>
        </c:scaling>
        <c:axPos val="t"/>
        <c:majorGridlines/>
        <c:numFmt formatCode="#,##0" sourceLinked="1"/>
        <c:tickLblPos val="high"/>
        <c:crossAx val="128771200"/>
        <c:crosses val="autoZero"/>
        <c:crossBetween val="between"/>
        <c:majorUnit val="1000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Analyse_unüberbaut_Hauptnutzung!$H$4:$H$12</c:f>
              <c:numCache>
                <c:formatCode>0%</c:formatCode>
                <c:ptCount val="9"/>
                <c:pt idx="0">
                  <c:v>0.7476886137722164</c:v>
                </c:pt>
                <c:pt idx="1">
                  <c:v>0.44181541254053941</c:v>
                </c:pt>
                <c:pt idx="2">
                  <c:v>0.66062583316977641</c:v>
                </c:pt>
                <c:pt idx="3">
                  <c:v>0.79663192224779322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Analyse_unüberbaut_Hauptnutzung!$I$4:$I$12</c:f>
              <c:numCache>
                <c:formatCode>0%</c:formatCode>
                <c:ptCount val="9"/>
                <c:pt idx="0">
                  <c:v>9.2785204258303555E-2</c:v>
                </c:pt>
                <c:pt idx="1">
                  <c:v>6.308167056444583E-2</c:v>
                </c:pt>
                <c:pt idx="2">
                  <c:v>8.6487003397220374E-2</c:v>
                </c:pt>
                <c:pt idx="3">
                  <c:v>0.10006579740957779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Analyse_unüberbaut_Hauptnutzung!$J$4:$J$12</c:f>
              <c:numCache>
                <c:formatCode>0%</c:formatCode>
                <c:ptCount val="9"/>
                <c:pt idx="0">
                  <c:v>0.1595261819694801</c:v>
                </c:pt>
                <c:pt idx="1">
                  <c:v>0.49510291689501473</c:v>
                </c:pt>
                <c:pt idx="2">
                  <c:v>0.25288716343300316</c:v>
                </c:pt>
                <c:pt idx="3">
                  <c:v>0.10330228034262895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8800640"/>
        <c:axId val="128802176"/>
      </c:barChart>
      <c:catAx>
        <c:axId val="128800640"/>
        <c:scaling>
          <c:orientation val="maxMin"/>
        </c:scaling>
        <c:axPos val="l"/>
        <c:tickLblPos val="nextTo"/>
        <c:crossAx val="128802176"/>
        <c:crosses val="autoZero"/>
        <c:auto val="1"/>
        <c:lblAlgn val="ctr"/>
        <c:lblOffset val="100"/>
      </c:catAx>
      <c:valAx>
        <c:axId val="128802176"/>
        <c:scaling>
          <c:orientation val="minMax"/>
        </c:scaling>
        <c:axPos val="t"/>
        <c:majorGridlines/>
        <c:numFmt formatCode="0%" sourceLinked="1"/>
        <c:tickLblPos val="high"/>
        <c:crossAx val="12880064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Analyse_unüberbaut_Gemeindetype!$E$4:$E$12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256.00736796979834</c:v>
                </c:pt>
                <c:pt idx="3" formatCode="#,##0">
                  <c:v>890.64688547817593</c:v>
                </c:pt>
                <c:pt idx="4" formatCode="#,##0">
                  <c:v>2577.0422018607023</c:v>
                </c:pt>
                <c:pt idx="5" formatCode="#,##0">
                  <c:v>282.77970471329905</c:v>
                </c:pt>
                <c:pt idx="6" formatCode="#,##0">
                  <c:v>2684.6401114391442</c:v>
                </c:pt>
                <c:pt idx="7" formatCode="#,##0">
                  <c:v>1243.9722334241151</c:v>
                </c:pt>
                <c:pt idx="8" formatCode="#,##0">
                  <c:v>31.671420173868992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Analyse_unüberbaut_Gemeindetype!$F$4:$F$12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18.042855831303896</c:v>
                </c:pt>
                <c:pt idx="3" formatCode="#,##0">
                  <c:v>79.572861282199028</c:v>
                </c:pt>
                <c:pt idx="4" formatCode="#,##0">
                  <c:v>250.83549213705305</c:v>
                </c:pt>
                <c:pt idx="5" formatCode="#,##0">
                  <c:v>23.499178885743873</c:v>
                </c:pt>
                <c:pt idx="6" formatCode="#,##0">
                  <c:v>266.95933583249393</c:v>
                </c:pt>
                <c:pt idx="7" formatCode="#,##0">
                  <c:v>139.96378118858803</c:v>
                </c:pt>
                <c:pt idx="8" formatCode="#,##0">
                  <c:v>4.5988012367609024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55.864476391099799</c:v>
                </c:pt>
                <c:pt idx="3" formatCode="#,##0">
                  <c:v>179.228577929175</c:v>
                </c:pt>
                <c:pt idx="4" formatCode="#,##0">
                  <c:v>636.929439061675</c:v>
                </c:pt>
                <c:pt idx="5" formatCode="#,##0">
                  <c:v>83.751858709007109</c:v>
                </c:pt>
                <c:pt idx="6" formatCode="#,##0">
                  <c:v>617.77842949281205</c:v>
                </c:pt>
                <c:pt idx="7" formatCode="#,##0">
                  <c:v>308.76765155290701</c:v>
                </c:pt>
                <c:pt idx="8" formatCode="#,##0">
                  <c:v>13.2117718276223</c:v>
                </c:pt>
              </c:numCache>
            </c:numRef>
          </c:val>
        </c:ser>
        <c:gapWidth val="50"/>
        <c:overlap val="100"/>
        <c:axId val="128920960"/>
        <c:axId val="128943616"/>
      </c:barChart>
      <c:catAx>
        <c:axId val="128920960"/>
        <c:scaling>
          <c:orientation val="maxMin"/>
        </c:scaling>
        <c:axPos val="l"/>
        <c:tickLblPos val="nextTo"/>
        <c:crossAx val="128943616"/>
        <c:crosses val="autoZero"/>
        <c:auto val="1"/>
        <c:lblAlgn val="ctr"/>
        <c:lblOffset val="100"/>
      </c:catAx>
      <c:valAx>
        <c:axId val="128943616"/>
        <c:scaling>
          <c:orientation val="minMax"/>
        </c:scaling>
        <c:axPos val="t"/>
        <c:majorGridlines/>
        <c:numFmt formatCode="General" sourceLinked="1"/>
        <c:tickLblPos val="high"/>
        <c:crossAx val="12892096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Analyse_unüberbaut_Gemeindetype!$H$4:$H$12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0.77598048168406353</c:v>
                </c:pt>
                <c:pt idx="3" formatCode="0%">
                  <c:v>0.77484726050536223</c:v>
                </c:pt>
                <c:pt idx="4" formatCode="0%">
                  <c:v>0.74377652287536422</c:v>
                </c:pt>
                <c:pt idx="5" formatCode="0%">
                  <c:v>0.72501901527022938</c:v>
                </c:pt>
                <c:pt idx="6" formatCode="0%">
                  <c:v>0.75213110074876743</c:v>
                </c:pt>
                <c:pt idx="7" formatCode="0%">
                  <c:v>0.73490254572557168</c:v>
                </c:pt>
                <c:pt idx="8" formatCode="0%">
                  <c:v>0.64005950652338139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5.4689457065091283E-2</c:v>
                </c:pt>
                <c:pt idx="3" formatCode="0%">
                  <c:v>6.9227001834719762E-2</c:v>
                </c:pt>
                <c:pt idx="4" formatCode="0%">
                  <c:v>7.2395225045489009E-2</c:v>
                </c:pt>
                <c:pt idx="5" formatCode="0%">
                  <c:v>6.024955557781133E-2</c:v>
                </c:pt>
                <c:pt idx="6" formatCode="0%">
                  <c:v>7.4791558935330696E-2</c:v>
                </c:pt>
                <c:pt idx="7" formatCode="0%">
                  <c:v>8.2686523333195358E-2</c:v>
                </c:pt>
                <c:pt idx="8" formatCode="0%">
                  <c:v>9.293888414353095E-2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Analyse_unüberbaut_Gemeindetype!$J$4:$J$12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0.16933006125084521</c:v>
                </c:pt>
                <c:pt idx="3" formatCode="0%">
                  <c:v>0.15592573765991799</c:v>
                </c:pt>
                <c:pt idx="4" formatCode="0%">
                  <c:v>0.18382825207914683</c:v>
                </c:pt>
                <c:pt idx="5" formatCode="0%">
                  <c:v>0.2147314291519592</c:v>
                </c:pt>
                <c:pt idx="6" formatCode="0%">
                  <c:v>0.17307734031590188</c:v>
                </c:pt>
                <c:pt idx="7" formatCode="0%">
                  <c:v>0.18241093094123301</c:v>
                </c:pt>
                <c:pt idx="8" formatCode="0%">
                  <c:v>0.2670016093330877</c:v>
                </c:pt>
              </c:numCache>
            </c:numRef>
          </c:val>
        </c:ser>
        <c:gapWidth val="50"/>
        <c:overlap val="100"/>
        <c:axId val="129008768"/>
        <c:axId val="129010304"/>
      </c:barChart>
      <c:catAx>
        <c:axId val="129008768"/>
        <c:scaling>
          <c:orientation val="maxMin"/>
        </c:scaling>
        <c:axPos val="l"/>
        <c:tickLblPos val="nextTo"/>
        <c:crossAx val="129010304"/>
        <c:crosses val="autoZero"/>
        <c:auto val="1"/>
        <c:lblAlgn val="ctr"/>
        <c:lblOffset val="100"/>
      </c:catAx>
      <c:valAx>
        <c:axId val="129010304"/>
        <c:scaling>
          <c:orientation val="minMax"/>
        </c:scaling>
        <c:axPos val="t"/>
        <c:majorGridlines/>
        <c:numFmt formatCode="0%" sourceLinked="1"/>
        <c:tickLblPos val="high"/>
        <c:crossAx val="12900876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620000" y="34099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67375" y="31432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0.88877</cdr:y>
    </cdr:from>
    <cdr:to>
      <cdr:x>1</cdr:x>
      <cdr:y>0.97201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67375" y="25622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107950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14</xdr:row>
      <xdr:rowOff>69850</xdr:rowOff>
    </xdr:from>
    <xdr:to>
      <xdr:col>9</xdr:col>
      <xdr:colOff>171450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829425" y="40671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86450" y="34766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69850</xdr:rowOff>
    </xdr:from>
    <xdr:to>
      <xdr:col>3</xdr:col>
      <xdr:colOff>1089025</xdr:colOff>
      <xdr:row>36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57850" y="32289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7315200" y="35814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619875" y="35528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4</xdr:col>
      <xdr:colOff>441325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53075" y="31432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34025" y="30861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238875" y="42481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486525" y="39624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5"/>
  <sheetViews>
    <sheetView tabSelected="1" workbookViewId="0">
      <selection activeCell="A4" sqref="A4:B5"/>
    </sheetView>
  </sheetViews>
  <sheetFormatPr baseColWidth="10" defaultRowHeight="15"/>
  <cols>
    <col min="1" max="1" width="37.7109375" style="33" customWidth="1"/>
    <col min="2" max="2" width="57.7109375" style="34" customWidth="1"/>
  </cols>
  <sheetData>
    <row r="1" spans="1:2" ht="18.75">
      <c r="A1" s="47" t="s">
        <v>67</v>
      </c>
    </row>
    <row r="2" spans="1:2" ht="18.75">
      <c r="A2" s="47" t="s">
        <v>68</v>
      </c>
    </row>
    <row r="4" spans="1:2" ht="12.75">
      <c r="A4" s="63" t="s">
        <v>66</v>
      </c>
      <c r="B4" s="64"/>
    </row>
    <row r="5" spans="1:2" ht="12.75">
      <c r="A5" s="65"/>
      <c r="B5" s="66"/>
    </row>
    <row r="6" spans="1:2">
      <c r="A6" s="29" t="s">
        <v>58</v>
      </c>
      <c r="B6" s="41" t="s">
        <v>48</v>
      </c>
    </row>
    <row r="7" spans="1:2">
      <c r="A7" s="35"/>
      <c r="B7" s="42"/>
    </row>
    <row r="8" spans="1:2">
      <c r="A8" s="29" t="s">
        <v>59</v>
      </c>
      <c r="B8" s="41" t="s">
        <v>49</v>
      </c>
    </row>
    <row r="9" spans="1:2">
      <c r="A9" s="31" t="s">
        <v>60</v>
      </c>
      <c r="B9" s="42" t="s">
        <v>50</v>
      </c>
    </row>
    <row r="10" spans="1:2" ht="30">
      <c r="A10" s="31"/>
      <c r="B10" s="42" t="s">
        <v>51</v>
      </c>
    </row>
    <row r="11" spans="1:2">
      <c r="A11" s="35"/>
      <c r="B11" s="43"/>
    </row>
    <row r="12" spans="1:2">
      <c r="A12" s="29" t="s">
        <v>61</v>
      </c>
      <c r="B12" s="42"/>
    </row>
    <row r="13" spans="1:2">
      <c r="A13" s="31" t="s">
        <v>62</v>
      </c>
      <c r="B13" s="42">
        <v>11</v>
      </c>
    </row>
    <row r="14" spans="1:2">
      <c r="A14" s="31" t="s">
        <v>63</v>
      </c>
      <c r="B14" s="42">
        <v>63</v>
      </c>
    </row>
    <row r="15" spans="1:2">
      <c r="A15" s="35"/>
      <c r="B15" s="42"/>
    </row>
    <row r="16" spans="1:2">
      <c r="A16" s="29" t="s">
        <v>7</v>
      </c>
      <c r="B16" s="41" t="s">
        <v>52</v>
      </c>
    </row>
    <row r="17" spans="1:2">
      <c r="A17" s="30"/>
      <c r="B17" s="42" t="s">
        <v>53</v>
      </c>
    </row>
    <row r="18" spans="1:2">
      <c r="A18" s="35"/>
      <c r="B18" s="43"/>
    </row>
    <row r="19" spans="1:2" ht="30">
      <c r="A19" s="29" t="s">
        <v>64</v>
      </c>
      <c r="B19" s="44" t="s">
        <v>54</v>
      </c>
    </row>
    <row r="20" spans="1:2" ht="45">
      <c r="A20" s="30"/>
      <c r="B20" s="45" t="s">
        <v>55</v>
      </c>
    </row>
    <row r="21" spans="1:2" ht="30">
      <c r="A21" s="31"/>
      <c r="B21" s="45" t="s">
        <v>56</v>
      </c>
    </row>
    <row r="22" spans="1:2" ht="30">
      <c r="A22" s="31"/>
      <c r="B22" s="45" t="s">
        <v>57</v>
      </c>
    </row>
    <row r="23" spans="1:2">
      <c r="A23" s="32"/>
      <c r="B23" s="46"/>
    </row>
    <row r="25" spans="1:2" ht="17.100000000000001" customHeight="1">
      <c r="A25" s="48" t="s">
        <v>69</v>
      </c>
      <c r="B25" s="33"/>
    </row>
    <row r="26" spans="1:2" ht="15" customHeight="1">
      <c r="A26" s="49" t="s">
        <v>87</v>
      </c>
      <c r="B26" s="33"/>
    </row>
    <row r="27" spans="1:2" ht="15" customHeight="1">
      <c r="A27" s="49" t="s">
        <v>70</v>
      </c>
      <c r="B27" s="33"/>
    </row>
    <row r="28" spans="1:2" ht="15" customHeight="1">
      <c r="A28" s="49" t="s">
        <v>71</v>
      </c>
      <c r="B28" s="33"/>
    </row>
    <row r="29" spans="1:2" ht="15" customHeight="1">
      <c r="A29" s="49" t="s">
        <v>72</v>
      </c>
      <c r="B29" s="33"/>
    </row>
    <row r="30" spans="1:2" ht="15" customHeight="1">
      <c r="A30" s="49" t="s">
        <v>73</v>
      </c>
      <c r="B30" s="33"/>
    </row>
    <row r="31" spans="1:2" ht="15" customHeight="1">
      <c r="A31" s="49" t="s">
        <v>74</v>
      </c>
      <c r="B31" s="33"/>
    </row>
    <row r="32" spans="1:2" ht="15" customHeight="1">
      <c r="A32" s="49" t="s">
        <v>75</v>
      </c>
      <c r="B32" s="33"/>
    </row>
    <row r="36" spans="1:1">
      <c r="A36" s="53" t="s">
        <v>68</v>
      </c>
    </row>
    <row r="37" spans="1:1">
      <c r="A37" s="53" t="s">
        <v>88</v>
      </c>
    </row>
    <row r="38" spans="1:1">
      <c r="A38" s="53" t="s">
        <v>89</v>
      </c>
    </row>
    <row r="39" spans="1:1">
      <c r="A39" s="53"/>
    </row>
    <row r="40" spans="1:1">
      <c r="A40" s="53" t="s">
        <v>90</v>
      </c>
    </row>
    <row r="41" spans="1:1">
      <c r="A41" s="53" t="s">
        <v>67</v>
      </c>
    </row>
    <row r="42" spans="1:1">
      <c r="A42" s="53" t="s">
        <v>91</v>
      </c>
    </row>
    <row r="43" spans="1:1">
      <c r="A43" s="52" t="s">
        <v>92</v>
      </c>
    </row>
    <row r="44" spans="1:1">
      <c r="A44" s="53"/>
    </row>
    <row r="45" spans="1:1">
      <c r="A45" s="53" t="s">
        <v>93</v>
      </c>
    </row>
  </sheetData>
  <mergeCells count="1">
    <mergeCell ref="A4:B5"/>
  </mergeCells>
  <hyperlinks>
    <hyperlink ref="A43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0.7109375" style="62" customWidth="1"/>
    <col min="2" max="2" width="70.7109375" style="62" customWidth="1"/>
    <col min="3" max="16384" width="11.42578125" style="54"/>
  </cols>
  <sheetData>
    <row r="1" spans="1:2">
      <c r="A1" s="67" t="s">
        <v>94</v>
      </c>
      <c r="B1" s="67" t="s">
        <v>95</v>
      </c>
    </row>
    <row r="2" spans="1:2">
      <c r="A2" s="68"/>
      <c r="B2" s="68"/>
    </row>
    <row r="3" spans="1:2">
      <c r="A3" s="55" t="s">
        <v>18</v>
      </c>
      <c r="B3" s="56" t="s">
        <v>96</v>
      </c>
    </row>
    <row r="4" spans="1:2">
      <c r="A4" s="57" t="s">
        <v>24</v>
      </c>
      <c r="B4" s="58" t="s">
        <v>97</v>
      </c>
    </row>
    <row r="5" spans="1:2" ht="30">
      <c r="A5" s="57" t="s">
        <v>19</v>
      </c>
      <c r="B5" s="58" t="s">
        <v>98</v>
      </c>
    </row>
    <row r="6" spans="1:2" ht="45">
      <c r="A6" s="57" t="s">
        <v>25</v>
      </c>
      <c r="B6" s="58" t="s">
        <v>99</v>
      </c>
    </row>
    <row r="7" spans="1:2">
      <c r="A7" s="57" t="s">
        <v>76</v>
      </c>
      <c r="B7" s="58" t="s">
        <v>100</v>
      </c>
    </row>
    <row r="8" spans="1:2" ht="30">
      <c r="A8" s="57" t="s">
        <v>20</v>
      </c>
      <c r="B8" s="58" t="s">
        <v>101</v>
      </c>
    </row>
    <row r="9" spans="1:2" ht="30">
      <c r="A9" s="57" t="s">
        <v>21</v>
      </c>
      <c r="B9" s="58" t="s">
        <v>102</v>
      </c>
    </row>
    <row r="10" spans="1:2" ht="17.25">
      <c r="A10" s="57" t="s">
        <v>103</v>
      </c>
      <c r="B10" s="58" t="s">
        <v>104</v>
      </c>
    </row>
    <row r="11" spans="1:2" ht="45">
      <c r="A11" s="57" t="s">
        <v>22</v>
      </c>
      <c r="B11" s="58" t="s">
        <v>105</v>
      </c>
    </row>
    <row r="12" spans="1:2" ht="17.25">
      <c r="A12" s="57" t="s">
        <v>106</v>
      </c>
      <c r="B12" s="59" t="s">
        <v>107</v>
      </c>
    </row>
    <row r="13" spans="1:2" ht="17.25">
      <c r="A13" s="57" t="s">
        <v>108</v>
      </c>
      <c r="B13" s="59" t="s">
        <v>109</v>
      </c>
    </row>
    <row r="14" spans="1:2">
      <c r="A14" s="57" t="s">
        <v>83</v>
      </c>
      <c r="B14" s="59" t="s">
        <v>110</v>
      </c>
    </row>
    <row r="15" spans="1:2">
      <c r="A15" s="57" t="s">
        <v>84</v>
      </c>
      <c r="B15" s="59" t="s">
        <v>111</v>
      </c>
    </row>
    <row r="16" spans="1:2">
      <c r="A16" s="57" t="s">
        <v>26</v>
      </c>
      <c r="B16" s="59" t="s">
        <v>112</v>
      </c>
    </row>
    <row r="17" spans="1:2" ht="30">
      <c r="A17" s="57" t="s">
        <v>85</v>
      </c>
      <c r="B17" s="59" t="s">
        <v>113</v>
      </c>
    </row>
    <row r="18" spans="1:2">
      <c r="A18" s="57" t="s">
        <v>27</v>
      </c>
      <c r="B18" s="59" t="s">
        <v>114</v>
      </c>
    </row>
    <row r="19" spans="1:2">
      <c r="A19" s="57" t="s">
        <v>28</v>
      </c>
      <c r="B19" s="59" t="s">
        <v>115</v>
      </c>
    </row>
    <row r="20" spans="1:2" ht="30">
      <c r="A20" s="57" t="s">
        <v>86</v>
      </c>
      <c r="B20" s="59" t="s">
        <v>116</v>
      </c>
    </row>
    <row r="21" spans="1:2">
      <c r="A21" s="57" t="s">
        <v>29</v>
      </c>
      <c r="B21" s="59" t="s">
        <v>117</v>
      </c>
    </row>
    <row r="22" spans="1:2" ht="17.25">
      <c r="A22" s="57" t="s">
        <v>118</v>
      </c>
      <c r="B22" s="59" t="s">
        <v>119</v>
      </c>
    </row>
    <row r="23" spans="1:2" ht="45">
      <c r="A23" s="57" t="s">
        <v>120</v>
      </c>
      <c r="B23" s="59" t="s">
        <v>121</v>
      </c>
    </row>
    <row r="24" spans="1:2">
      <c r="A24" s="57" t="s">
        <v>30</v>
      </c>
      <c r="B24" s="59" t="s">
        <v>122</v>
      </c>
    </row>
    <row r="25" spans="1:2">
      <c r="A25" s="57" t="s">
        <v>123</v>
      </c>
      <c r="B25" s="59" t="s">
        <v>124</v>
      </c>
    </row>
    <row r="26" spans="1:2">
      <c r="A26" s="57" t="s">
        <v>32</v>
      </c>
      <c r="B26" s="59" t="s">
        <v>125</v>
      </c>
    </row>
    <row r="27" spans="1:2">
      <c r="A27" s="57" t="s">
        <v>33</v>
      </c>
      <c r="B27" s="59" t="s">
        <v>126</v>
      </c>
    </row>
    <row r="28" spans="1:2">
      <c r="A28" s="57" t="s">
        <v>34</v>
      </c>
      <c r="B28" s="59" t="s">
        <v>127</v>
      </c>
    </row>
    <row r="29" spans="1:2">
      <c r="A29" s="57" t="s">
        <v>35</v>
      </c>
      <c r="B29" s="59" t="s">
        <v>128</v>
      </c>
    </row>
    <row r="30" spans="1:2">
      <c r="A30" s="57" t="s">
        <v>129</v>
      </c>
      <c r="B30" s="59" t="s">
        <v>130</v>
      </c>
    </row>
    <row r="31" spans="1:2">
      <c r="A31" s="57" t="s">
        <v>37</v>
      </c>
      <c r="B31" s="59" t="s">
        <v>131</v>
      </c>
    </row>
    <row r="32" spans="1:2">
      <c r="A32" s="57" t="s">
        <v>38</v>
      </c>
      <c r="B32" s="59" t="s">
        <v>132</v>
      </c>
    </row>
    <row r="33" spans="1:2">
      <c r="A33" s="57" t="s">
        <v>39</v>
      </c>
      <c r="B33" s="59" t="s">
        <v>133</v>
      </c>
    </row>
    <row r="34" spans="1:2">
      <c r="A34" s="57" t="s">
        <v>40</v>
      </c>
      <c r="B34" s="59" t="s">
        <v>134</v>
      </c>
    </row>
    <row r="35" spans="1:2">
      <c r="A35" s="57" t="s">
        <v>41</v>
      </c>
      <c r="B35" s="59" t="s">
        <v>135</v>
      </c>
    </row>
    <row r="36" spans="1:2">
      <c r="A36" s="57" t="s">
        <v>42</v>
      </c>
      <c r="B36" s="59" t="s">
        <v>136</v>
      </c>
    </row>
    <row r="37" spans="1:2" ht="30">
      <c r="A37" s="57" t="s">
        <v>43</v>
      </c>
      <c r="B37" s="59" t="s">
        <v>137</v>
      </c>
    </row>
    <row r="38" spans="1:2">
      <c r="A38" s="57" t="s">
        <v>138</v>
      </c>
      <c r="B38" s="59" t="s">
        <v>139</v>
      </c>
    </row>
    <row r="39" spans="1:2">
      <c r="A39" s="60" t="s">
        <v>140</v>
      </c>
      <c r="B39" s="61" t="s">
        <v>141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J9" sqref="J9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51" t="s">
        <v>77</v>
      </c>
      <c r="I1" s="70" t="s">
        <v>142</v>
      </c>
    </row>
    <row r="3" spans="1:9" ht="50.1" customHeight="1">
      <c r="A3" s="2" t="s">
        <v>18</v>
      </c>
      <c r="B3" s="2" t="s">
        <v>19</v>
      </c>
      <c r="C3" s="2" t="s">
        <v>76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11</v>
      </c>
      <c r="B4" s="5" t="s">
        <v>0</v>
      </c>
      <c r="C4" s="6">
        <v>4737.6801268454201</v>
      </c>
      <c r="D4" s="7">
        <f t="shared" ref="D4:D12" si="0">C4/$C$13</f>
        <v>0.44502958478383681</v>
      </c>
      <c r="E4" s="6">
        <v>157844</v>
      </c>
      <c r="F4" s="6">
        <v>10202</v>
      </c>
      <c r="G4" s="6">
        <f>(C4*10000)/E4</f>
        <v>300.1495227468526</v>
      </c>
      <c r="H4" s="6">
        <f>(C4*10000)/F4</f>
        <v>4643.873874578926</v>
      </c>
      <c r="I4" s="6">
        <f>(C4*10000)/(E4+F4)</f>
        <v>281.927575000025</v>
      </c>
    </row>
    <row r="5" spans="1:9" ht="15" customHeight="1">
      <c r="A5" s="8">
        <v>12</v>
      </c>
      <c r="B5" s="8" t="s">
        <v>1</v>
      </c>
      <c r="C5" s="9">
        <v>1540.47226942877</v>
      </c>
      <c r="D5" s="10">
        <f t="shared" si="0"/>
        <v>0.14470283262694161</v>
      </c>
      <c r="E5" s="9">
        <v>3811</v>
      </c>
      <c r="F5" s="9">
        <v>32453</v>
      </c>
      <c r="G5" s="9">
        <f t="shared" ref="G5:G12" si="1">(C5*10000)/E5</f>
        <v>4042.173365071556</v>
      </c>
      <c r="H5" s="9">
        <f t="shared" ref="H5:H12" si="2">(C5*10000)/F5</f>
        <v>474.67792482321204</v>
      </c>
      <c r="I5" s="9">
        <f t="shared" ref="I5:I12" si="3">(C5*10000)/(E5+F5)</f>
        <v>424.79380912992775</v>
      </c>
    </row>
    <row r="6" spans="1:9" ht="15" customHeight="1">
      <c r="A6" s="8">
        <v>13</v>
      </c>
      <c r="B6" s="8" t="s">
        <v>2</v>
      </c>
      <c r="C6" s="9">
        <v>747.94695936170001</v>
      </c>
      <c r="D6" s="10">
        <f t="shared" si="0"/>
        <v>7.0257703317489303E-2</v>
      </c>
      <c r="E6" s="9">
        <v>20595</v>
      </c>
      <c r="F6" s="9">
        <v>10941</v>
      </c>
      <c r="G6" s="9">
        <f t="shared" si="1"/>
        <v>363.16919609696527</v>
      </c>
      <c r="H6" s="9">
        <f t="shared" si="2"/>
        <v>683.61846207997439</v>
      </c>
      <c r="I6" s="9">
        <f t="shared" si="3"/>
        <v>237.1724249624873</v>
      </c>
    </row>
    <row r="7" spans="1:9" ht="15" customHeight="1">
      <c r="A7" s="8">
        <v>14</v>
      </c>
      <c r="B7" s="8" t="s">
        <v>3</v>
      </c>
      <c r="C7" s="9">
        <v>1819.02745390837</v>
      </c>
      <c r="D7" s="10">
        <f t="shared" si="0"/>
        <v>0.17086865530161077</v>
      </c>
      <c r="E7" s="9">
        <v>61503</v>
      </c>
      <c r="F7" s="9">
        <v>27313</v>
      </c>
      <c r="G7" s="9">
        <f t="shared" si="1"/>
        <v>295.76239433984847</v>
      </c>
      <c r="H7" s="9">
        <f t="shared" si="2"/>
        <v>665.99328301847845</v>
      </c>
      <c r="I7" s="9">
        <f t="shared" si="3"/>
        <v>204.80853156057131</v>
      </c>
    </row>
    <row r="8" spans="1:9" ht="15" customHeight="1">
      <c r="A8" s="8">
        <v>15</v>
      </c>
      <c r="B8" s="8" t="s">
        <v>4</v>
      </c>
      <c r="C8" s="9">
        <v>1262.7225145392001</v>
      </c>
      <c r="D8" s="10">
        <f t="shared" si="0"/>
        <v>0.11861266723314132</v>
      </c>
      <c r="E8" s="9">
        <v>3612</v>
      </c>
      <c r="F8" s="9">
        <v>15817</v>
      </c>
      <c r="G8" s="14" t="s">
        <v>47</v>
      </c>
      <c r="H8" s="14" t="s">
        <v>47</v>
      </c>
      <c r="I8" s="14" t="s">
        <v>47</v>
      </c>
    </row>
    <row r="9" spans="1:9" ht="15" customHeight="1">
      <c r="A9" s="8">
        <v>16</v>
      </c>
      <c r="B9" s="8" t="s">
        <v>5</v>
      </c>
      <c r="C9" s="9">
        <v>296.12524961224102</v>
      </c>
      <c r="D9" s="10">
        <f t="shared" si="0"/>
        <v>2.7816250432824013E-2</v>
      </c>
      <c r="E9" s="9">
        <v>562</v>
      </c>
      <c r="F9" s="9">
        <v>130</v>
      </c>
      <c r="G9" s="14" t="s">
        <v>47</v>
      </c>
      <c r="H9" s="14" t="s">
        <v>47</v>
      </c>
      <c r="I9" s="14" t="s">
        <v>47</v>
      </c>
    </row>
    <row r="10" spans="1:9" ht="15" customHeight="1">
      <c r="A10" s="8">
        <v>17</v>
      </c>
      <c r="B10" s="8" t="s">
        <v>6</v>
      </c>
      <c r="C10" s="9">
        <v>107.06445127320001</v>
      </c>
      <c r="D10" s="10">
        <f t="shared" si="0"/>
        <v>1.0056999843707712E-2</v>
      </c>
      <c r="E10" s="9">
        <v>424</v>
      </c>
      <c r="F10" s="9">
        <v>167</v>
      </c>
      <c r="G10" s="14" t="s">
        <v>47</v>
      </c>
      <c r="H10" s="14" t="s">
        <v>47</v>
      </c>
      <c r="I10" s="14" t="s">
        <v>47</v>
      </c>
    </row>
    <row r="11" spans="1:9" ht="15" customHeight="1">
      <c r="A11" s="8">
        <v>18</v>
      </c>
      <c r="B11" s="8" t="s">
        <v>7</v>
      </c>
      <c r="C11" s="9">
        <v>11.889180139152</v>
      </c>
      <c r="D11" s="10">
        <f t="shared" si="0"/>
        <v>1.1167990997885467E-3</v>
      </c>
      <c r="E11" s="9">
        <v>0</v>
      </c>
      <c r="F11" s="9">
        <v>14</v>
      </c>
      <c r="G11" s="14" t="s">
        <v>47</v>
      </c>
      <c r="H11" s="14" t="s">
        <v>47</v>
      </c>
      <c r="I11" s="14" t="s">
        <v>47</v>
      </c>
    </row>
    <row r="12" spans="1:9" ht="15" customHeight="1">
      <c r="A12" s="8">
        <v>19</v>
      </c>
      <c r="B12" s="8" t="s">
        <v>8</v>
      </c>
      <c r="C12" s="9">
        <v>122.836231309455</v>
      </c>
      <c r="D12" s="10">
        <f t="shared" si="0"/>
        <v>1.1538507360659919E-2</v>
      </c>
      <c r="E12" s="9">
        <v>443</v>
      </c>
      <c r="F12" s="9">
        <v>757</v>
      </c>
      <c r="G12" s="14" t="s">
        <v>47</v>
      </c>
      <c r="H12" s="14" t="s">
        <v>47</v>
      </c>
      <c r="I12" s="14" t="s">
        <v>47</v>
      </c>
    </row>
    <row r="13" spans="1:9" ht="15" customHeight="1">
      <c r="A13" s="69"/>
      <c r="B13" s="69"/>
      <c r="C13" s="11">
        <f>SUM(C4:C12)</f>
        <v>10645.764436417508</v>
      </c>
      <c r="D13" s="12"/>
      <c r="E13" s="11">
        <f>SUM(E4:E12)</f>
        <v>248794</v>
      </c>
      <c r="F13" s="11">
        <f>SUM(F4:F12)</f>
        <v>97794</v>
      </c>
      <c r="G13" s="11">
        <f>(C13*10000)/E13</f>
        <v>427.89474169061583</v>
      </c>
      <c r="H13" s="11">
        <f>(C13*10000)/F13</f>
        <v>1088.5907557127746</v>
      </c>
      <c r="I13" s="11">
        <f>(C13*10000)/(E13+F13)</f>
        <v>307.15906022186306</v>
      </c>
    </row>
    <row r="14" spans="1:9" ht="15" customHeight="1">
      <c r="A14" s="50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F5" sqref="F5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51" t="s">
        <v>78</v>
      </c>
      <c r="I1" s="70" t="s">
        <v>142</v>
      </c>
    </row>
    <row r="3" spans="1:9" ht="50.1" customHeight="1">
      <c r="A3" s="2" t="s">
        <v>24</v>
      </c>
      <c r="B3" s="2" t="s">
        <v>25</v>
      </c>
      <c r="C3" s="2" t="s">
        <v>76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</v>
      </c>
      <c r="B4" s="5" t="s">
        <v>9</v>
      </c>
      <c r="C4" s="13" t="s">
        <v>47</v>
      </c>
      <c r="D4" s="13" t="s">
        <v>47</v>
      </c>
      <c r="E4" s="13" t="s">
        <v>47</v>
      </c>
      <c r="F4" s="13" t="s">
        <v>47</v>
      </c>
      <c r="G4" s="13" t="s">
        <v>47</v>
      </c>
      <c r="H4" s="13" t="s">
        <v>47</v>
      </c>
      <c r="I4" s="13" t="s">
        <v>47</v>
      </c>
    </row>
    <row r="5" spans="1:9" ht="15" customHeight="1">
      <c r="A5" s="8">
        <v>2</v>
      </c>
      <c r="B5" s="8" t="s">
        <v>10</v>
      </c>
      <c r="C5" s="14" t="s">
        <v>47</v>
      </c>
      <c r="D5" s="14" t="s">
        <v>47</v>
      </c>
      <c r="E5" s="14" t="s">
        <v>47</v>
      </c>
      <c r="F5" s="14" t="s">
        <v>47</v>
      </c>
      <c r="G5" s="14" t="s">
        <v>47</v>
      </c>
      <c r="H5" s="14" t="s">
        <v>47</v>
      </c>
      <c r="I5" s="14" t="s">
        <v>47</v>
      </c>
    </row>
    <row r="6" spans="1:9" ht="15" customHeight="1">
      <c r="A6" s="8">
        <v>3</v>
      </c>
      <c r="B6" s="8" t="s">
        <v>11</v>
      </c>
      <c r="C6" s="9">
        <v>329.91470019220202</v>
      </c>
      <c r="D6" s="10">
        <f t="shared" ref="D6:D12" si="0">C6/$C$13</f>
        <v>3.0990231106712628E-2</v>
      </c>
      <c r="E6" s="9">
        <v>10639</v>
      </c>
      <c r="F6" s="9">
        <v>3272</v>
      </c>
      <c r="G6" s="9">
        <f t="shared" ref="G6:G12" si="1">(C6*10000)/E6</f>
        <v>310.09935162346278</v>
      </c>
      <c r="H6" s="9">
        <f t="shared" ref="H6:H12" si="2">(C6*10000)/F6</f>
        <v>1008.2967609786125</v>
      </c>
      <c r="I6" s="9">
        <f t="shared" ref="I6:I12" si="3">(C6*10000)/(E6+F6)</f>
        <v>237.16102378851414</v>
      </c>
    </row>
    <row r="7" spans="1:9" ht="15" customHeight="1">
      <c r="A7" s="8">
        <v>4</v>
      </c>
      <c r="B7" s="8" t="s">
        <v>12</v>
      </c>
      <c r="C7" s="9">
        <v>1149.44832468955</v>
      </c>
      <c r="D7" s="10">
        <f t="shared" si="0"/>
        <v>0.10797236136067991</v>
      </c>
      <c r="E7" s="9">
        <v>53677</v>
      </c>
      <c r="F7" s="9">
        <v>34384</v>
      </c>
      <c r="G7" s="9">
        <f t="shared" si="1"/>
        <v>214.14168539403281</v>
      </c>
      <c r="H7" s="9">
        <f t="shared" si="2"/>
        <v>334.29744203395472</v>
      </c>
      <c r="I7" s="9">
        <f t="shared" si="3"/>
        <v>130.52864772027911</v>
      </c>
    </row>
    <row r="8" spans="1:9" ht="15" customHeight="1">
      <c r="A8" s="8">
        <v>5</v>
      </c>
      <c r="B8" s="8" t="s">
        <v>13</v>
      </c>
      <c r="C8" s="9">
        <v>3464.8071330594303</v>
      </c>
      <c r="D8" s="10">
        <f t="shared" si="0"/>
        <v>0.3254634417052148</v>
      </c>
      <c r="E8" s="9">
        <v>82081</v>
      </c>
      <c r="F8" s="9">
        <v>32528</v>
      </c>
      <c r="G8" s="9">
        <f t="shared" si="1"/>
        <v>422.12048257933384</v>
      </c>
      <c r="H8" s="9">
        <f t="shared" si="2"/>
        <v>1065.1768116882163</v>
      </c>
      <c r="I8" s="9">
        <f t="shared" si="3"/>
        <v>302.31544931544909</v>
      </c>
    </row>
    <row r="9" spans="1:9" ht="15" customHeight="1">
      <c r="A9" s="8">
        <v>6</v>
      </c>
      <c r="B9" s="8" t="s">
        <v>14</v>
      </c>
      <c r="C9" s="9">
        <v>390.03074230805004</v>
      </c>
      <c r="D9" s="10">
        <f t="shared" si="0"/>
        <v>3.66371757178671E-2</v>
      </c>
      <c r="E9" s="9">
        <v>10144</v>
      </c>
      <c r="F9" s="9">
        <v>5732</v>
      </c>
      <c r="G9" s="9">
        <f t="shared" si="1"/>
        <v>384.49402830052247</v>
      </c>
      <c r="H9" s="9">
        <f t="shared" si="2"/>
        <v>680.44442133295536</v>
      </c>
      <c r="I9" s="9">
        <f t="shared" si="3"/>
        <v>245.67318109602547</v>
      </c>
    </row>
    <row r="10" spans="1:9" ht="15" customHeight="1">
      <c r="A10" s="8">
        <v>7</v>
      </c>
      <c r="B10" s="8" t="s">
        <v>15</v>
      </c>
      <c r="C10" s="9">
        <v>3569.3778767644503</v>
      </c>
      <c r="D10" s="10">
        <f t="shared" si="0"/>
        <v>0.33528619744338417</v>
      </c>
      <c r="E10" s="9">
        <v>64096</v>
      </c>
      <c r="F10" s="9">
        <v>15933</v>
      </c>
      <c r="G10" s="9">
        <f t="shared" si="1"/>
        <v>556.87997328451854</v>
      </c>
      <c r="H10" s="9">
        <f t="shared" si="2"/>
        <v>2240.2421871364149</v>
      </c>
      <c r="I10" s="9">
        <f t="shared" si="3"/>
        <v>446.01055576908999</v>
      </c>
    </row>
    <row r="11" spans="1:9" ht="15" customHeight="1">
      <c r="A11" s="8">
        <v>8</v>
      </c>
      <c r="B11" s="8" t="s">
        <v>16</v>
      </c>
      <c r="C11" s="9">
        <v>1692.70366616561</v>
      </c>
      <c r="D11" s="10">
        <f t="shared" si="0"/>
        <v>0.15900254756484444</v>
      </c>
      <c r="E11" s="9">
        <v>27596</v>
      </c>
      <c r="F11" s="9">
        <v>5807</v>
      </c>
      <c r="G11" s="9">
        <f t="shared" si="1"/>
        <v>613.38732648413179</v>
      </c>
      <c r="H11" s="9">
        <f t="shared" si="2"/>
        <v>2914.9365699425007</v>
      </c>
      <c r="I11" s="9">
        <f t="shared" si="3"/>
        <v>506.75198819435678</v>
      </c>
    </row>
    <row r="12" spans="1:9" ht="15" customHeight="1">
      <c r="A12" s="8">
        <v>9</v>
      </c>
      <c r="B12" s="8" t="s">
        <v>17</v>
      </c>
      <c r="C12" s="9">
        <v>49.481993238252194</v>
      </c>
      <c r="D12" s="10">
        <f t="shared" si="0"/>
        <v>4.648045101296982E-3</v>
      </c>
      <c r="E12" s="9">
        <v>561</v>
      </c>
      <c r="F12" s="9">
        <v>138</v>
      </c>
      <c r="G12" s="9">
        <f t="shared" si="1"/>
        <v>882.03196503123331</v>
      </c>
      <c r="H12" s="9">
        <f t="shared" si="2"/>
        <v>3585.6516839313181</v>
      </c>
      <c r="I12" s="9">
        <f t="shared" si="3"/>
        <v>707.89689897356493</v>
      </c>
    </row>
    <row r="13" spans="1:9" ht="15" customHeight="1">
      <c r="A13" s="69"/>
      <c r="B13" s="69"/>
      <c r="C13" s="11">
        <f>SUM(C4:C12)</f>
        <v>10645.764436417545</v>
      </c>
      <c r="D13" s="12"/>
      <c r="E13" s="11">
        <f>SUM(E4:E12)</f>
        <v>248794</v>
      </c>
      <c r="F13" s="11">
        <f>SUM(F4:F12)</f>
        <v>97794</v>
      </c>
      <c r="G13" s="11">
        <f>(C13*10000)/E13</f>
        <v>427.89474169061737</v>
      </c>
      <c r="H13" s="11">
        <f>(C13*10000)/F13</f>
        <v>1088.5907557127784</v>
      </c>
      <c r="I13" s="11">
        <f>(C13*10000)/(E13+F13)</f>
        <v>307.15906022186414</v>
      </c>
    </row>
    <row r="14" spans="1:9" ht="15" customHeight="1">
      <c r="A14" s="50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51" t="s">
        <v>79</v>
      </c>
      <c r="J1" s="70" t="s">
        <v>142</v>
      </c>
    </row>
    <row r="3" spans="1:10" ht="50.1" customHeight="1">
      <c r="A3" s="2" t="s">
        <v>18</v>
      </c>
      <c r="B3" s="2" t="s">
        <v>19</v>
      </c>
      <c r="C3" s="2" t="s">
        <v>83</v>
      </c>
      <c r="D3" s="2" t="s">
        <v>84</v>
      </c>
      <c r="E3" s="2" t="s">
        <v>26</v>
      </c>
      <c r="F3" s="2" t="s">
        <v>85</v>
      </c>
      <c r="G3" s="2" t="s">
        <v>27</v>
      </c>
      <c r="H3" s="2" t="s">
        <v>28</v>
      </c>
      <c r="I3" s="2" t="s">
        <v>86</v>
      </c>
      <c r="J3" s="2" t="s">
        <v>29</v>
      </c>
    </row>
    <row r="4" spans="1:10" ht="15" customHeight="1">
      <c r="A4" s="5">
        <v>11</v>
      </c>
      <c r="B4" s="5" t="s">
        <v>0</v>
      </c>
      <c r="C4" s="15">
        <v>755.78402202833206</v>
      </c>
      <c r="D4" s="15">
        <v>1195.3706403081899</v>
      </c>
      <c r="E4" s="15">
        <v>3542.3094865372304</v>
      </c>
      <c r="F4" s="15">
        <v>439.58661827985782</v>
      </c>
      <c r="G4" s="15">
        <v>755.78402202833206</v>
      </c>
      <c r="H4" s="16">
        <f>E4/SUM($E4:$G4)</f>
        <v>0.7476886137722164</v>
      </c>
      <c r="I4" s="16">
        <f t="shared" ref="I4:J4" si="0">F4/SUM($E4:$G4)</f>
        <v>9.2785204258303555E-2</v>
      </c>
      <c r="J4" s="16">
        <f t="shared" si="0"/>
        <v>0.1595261819694801</v>
      </c>
    </row>
    <row r="5" spans="1:10" ht="15" customHeight="1">
      <c r="A5" s="8">
        <v>12</v>
      </c>
      <c r="B5" s="8" t="s">
        <v>1</v>
      </c>
      <c r="C5" s="17">
        <v>762.69231399006708</v>
      </c>
      <c r="D5" s="17">
        <v>859.86787820383699</v>
      </c>
      <c r="E5" s="17">
        <v>680.60439122493301</v>
      </c>
      <c r="F5" s="17">
        <v>97.175564213769917</v>
      </c>
      <c r="G5" s="17">
        <v>762.69231399006708</v>
      </c>
      <c r="H5" s="18">
        <f t="shared" ref="H5:H13" si="1">E5/SUM($E5:$G5)</f>
        <v>0.44181541254053941</v>
      </c>
      <c r="I5" s="18">
        <f t="shared" ref="I5:I13" si="2">F5/SUM($E5:$G5)</f>
        <v>6.308167056444583E-2</v>
      </c>
      <c r="J5" s="18">
        <f t="shared" ref="J5:J13" si="3">G5/SUM($E5:$G5)</f>
        <v>0.49510291689501473</v>
      </c>
    </row>
    <row r="6" spans="1:10" ht="15" customHeight="1">
      <c r="A6" s="8">
        <v>13</v>
      </c>
      <c r="B6" s="8" t="s">
        <v>2</v>
      </c>
      <c r="C6" s="17">
        <v>189.14618495132001</v>
      </c>
      <c r="D6" s="17">
        <v>253.833876166576</v>
      </c>
      <c r="E6" s="17">
        <v>494.11308319512398</v>
      </c>
      <c r="F6" s="17">
        <v>64.687691215255995</v>
      </c>
      <c r="G6" s="17">
        <v>189.14618495132001</v>
      </c>
      <c r="H6" s="18">
        <f t="shared" si="1"/>
        <v>0.66062583316977641</v>
      </c>
      <c r="I6" s="18">
        <f t="shared" si="2"/>
        <v>8.6487003397220374E-2</v>
      </c>
      <c r="J6" s="18">
        <f t="shared" si="3"/>
        <v>0.25288716343300316</v>
      </c>
    </row>
    <row r="7" spans="1:10" ht="15" customHeight="1">
      <c r="A7" s="8">
        <v>14</v>
      </c>
      <c r="B7" s="8" t="s">
        <v>3</v>
      </c>
      <c r="C7" s="17">
        <v>187.909683994581</v>
      </c>
      <c r="D7" s="17">
        <v>369.93211667983604</v>
      </c>
      <c r="E7" s="17">
        <v>1449.0953372285339</v>
      </c>
      <c r="F7" s="17">
        <v>182.02243268525504</v>
      </c>
      <c r="G7" s="17">
        <v>187.909683994581</v>
      </c>
      <c r="H7" s="18">
        <f t="shared" si="1"/>
        <v>0.79663192224779322</v>
      </c>
      <c r="I7" s="18">
        <f t="shared" si="2"/>
        <v>0.10006579740957779</v>
      </c>
      <c r="J7" s="18">
        <f t="shared" si="3"/>
        <v>0.10330228034262895</v>
      </c>
    </row>
    <row r="8" spans="1:10" ht="15" customHeight="1">
      <c r="A8" s="8">
        <v>15</v>
      </c>
      <c r="B8" s="8" t="s">
        <v>4</v>
      </c>
      <c r="C8" s="14" t="s">
        <v>47</v>
      </c>
      <c r="D8" s="14" t="s">
        <v>47</v>
      </c>
      <c r="E8" s="17">
        <v>1262.7225145392001</v>
      </c>
      <c r="F8" s="14" t="s">
        <v>47</v>
      </c>
      <c r="G8" s="14" t="s">
        <v>47</v>
      </c>
      <c r="H8" s="14" t="s">
        <v>47</v>
      </c>
      <c r="I8" s="14" t="s">
        <v>47</v>
      </c>
      <c r="J8" s="14" t="s">
        <v>47</v>
      </c>
    </row>
    <row r="9" spans="1:10" ht="15" customHeight="1">
      <c r="A9" s="8">
        <v>16</v>
      </c>
      <c r="B9" s="8" t="s">
        <v>5</v>
      </c>
      <c r="C9" s="14" t="s">
        <v>47</v>
      </c>
      <c r="D9" s="14" t="s">
        <v>47</v>
      </c>
      <c r="E9" s="17">
        <v>296.12524961224102</v>
      </c>
      <c r="F9" s="14" t="s">
        <v>47</v>
      </c>
      <c r="G9" s="14" t="s">
        <v>47</v>
      </c>
      <c r="H9" s="14" t="s">
        <v>47</v>
      </c>
      <c r="I9" s="14" t="s">
        <v>47</v>
      </c>
      <c r="J9" s="14" t="s">
        <v>47</v>
      </c>
    </row>
    <row r="10" spans="1:10" ht="15" customHeight="1">
      <c r="A10" s="8">
        <v>17</v>
      </c>
      <c r="B10" s="8" t="s">
        <v>6</v>
      </c>
      <c r="C10" s="14" t="s">
        <v>47</v>
      </c>
      <c r="D10" s="14" t="s">
        <v>47</v>
      </c>
      <c r="E10" s="17">
        <v>107.06445127320001</v>
      </c>
      <c r="F10" s="14" t="s">
        <v>47</v>
      </c>
      <c r="G10" s="14" t="s">
        <v>47</v>
      </c>
      <c r="H10" s="14" t="s">
        <v>47</v>
      </c>
      <c r="I10" s="14" t="s">
        <v>47</v>
      </c>
      <c r="J10" s="14" t="s">
        <v>47</v>
      </c>
    </row>
    <row r="11" spans="1:10" ht="15" customHeight="1">
      <c r="A11" s="8">
        <v>18</v>
      </c>
      <c r="B11" s="8" t="s">
        <v>7</v>
      </c>
      <c r="C11" s="14" t="s">
        <v>47</v>
      </c>
      <c r="D11" s="14" t="s">
        <v>47</v>
      </c>
      <c r="E11" s="17">
        <v>11.889180139152</v>
      </c>
      <c r="F11" s="14" t="s">
        <v>47</v>
      </c>
      <c r="G11" s="14" t="s">
        <v>47</v>
      </c>
      <c r="H11" s="14" t="s">
        <v>47</v>
      </c>
      <c r="I11" s="14" t="s">
        <v>47</v>
      </c>
      <c r="J11" s="14" t="s">
        <v>47</v>
      </c>
    </row>
    <row r="12" spans="1:10" ht="15" customHeight="1">
      <c r="A12" s="8">
        <v>19</v>
      </c>
      <c r="B12" s="8" t="s">
        <v>8</v>
      </c>
      <c r="C12" s="14" t="s">
        <v>47</v>
      </c>
      <c r="D12" s="14" t="s">
        <v>47</v>
      </c>
      <c r="E12" s="17">
        <v>122.836231309455</v>
      </c>
      <c r="F12" s="14" t="s">
        <v>47</v>
      </c>
      <c r="G12" s="14" t="s">
        <v>47</v>
      </c>
      <c r="H12" s="14" t="s">
        <v>47</v>
      </c>
      <c r="I12" s="14" t="s">
        <v>47</v>
      </c>
      <c r="J12" s="14" t="s">
        <v>47</v>
      </c>
    </row>
    <row r="13" spans="1:10" ht="15" customHeight="1">
      <c r="A13" s="69"/>
      <c r="B13" s="69"/>
      <c r="C13" s="11">
        <f>SUM(C4:C12)</f>
        <v>1895.5322049643003</v>
      </c>
      <c r="D13" s="11">
        <f t="shared" ref="D13:G13" si="4">SUM(D4:D12)</f>
        <v>2679.0045113584388</v>
      </c>
      <c r="E13" s="11">
        <f t="shared" si="4"/>
        <v>7966.7599250590692</v>
      </c>
      <c r="F13" s="11">
        <f t="shared" si="4"/>
        <v>783.47230639413874</v>
      </c>
      <c r="G13" s="11">
        <f t="shared" si="4"/>
        <v>1895.5322049643003</v>
      </c>
      <c r="H13" s="19">
        <f t="shared" si="1"/>
        <v>0.74835019811315939</v>
      </c>
      <c r="I13" s="19">
        <f t="shared" si="2"/>
        <v>7.3594743813229752E-2</v>
      </c>
      <c r="J13" s="19">
        <f t="shared" si="3"/>
        <v>0.17805505807361083</v>
      </c>
    </row>
    <row r="14" spans="1:10" ht="15" customHeight="1">
      <c r="A14" s="50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51" t="s">
        <v>80</v>
      </c>
      <c r="J1" s="70" t="s">
        <v>142</v>
      </c>
    </row>
    <row r="3" spans="1:10" ht="50.1" customHeight="1">
      <c r="A3" s="2" t="s">
        <v>24</v>
      </c>
      <c r="B3" s="2" t="s">
        <v>25</v>
      </c>
      <c r="C3" s="2" t="s">
        <v>83</v>
      </c>
      <c r="D3" s="2" t="s">
        <v>84</v>
      </c>
      <c r="E3" s="2" t="s">
        <v>26</v>
      </c>
      <c r="F3" s="2" t="s">
        <v>85</v>
      </c>
      <c r="G3" s="2" t="s">
        <v>27</v>
      </c>
      <c r="H3" s="2" t="s">
        <v>28</v>
      </c>
      <c r="I3" s="2" t="s">
        <v>86</v>
      </c>
      <c r="J3" s="2" t="s">
        <v>29</v>
      </c>
    </row>
    <row r="4" spans="1:10" ht="15" customHeight="1">
      <c r="A4" s="5">
        <v>1</v>
      </c>
      <c r="B4" s="5" t="s">
        <v>9</v>
      </c>
      <c r="C4" s="13" t="s">
        <v>47</v>
      </c>
      <c r="D4" s="13" t="s">
        <v>47</v>
      </c>
      <c r="E4" s="13" t="s">
        <v>47</v>
      </c>
      <c r="F4" s="13" t="s">
        <v>47</v>
      </c>
      <c r="G4" s="13" t="s">
        <v>47</v>
      </c>
      <c r="H4" s="13" t="s">
        <v>47</v>
      </c>
      <c r="I4" s="13" t="s">
        <v>47</v>
      </c>
      <c r="J4" s="13" t="s">
        <v>47</v>
      </c>
    </row>
    <row r="5" spans="1:10" ht="15" customHeight="1">
      <c r="A5" s="8">
        <v>2</v>
      </c>
      <c r="B5" s="8" t="s">
        <v>10</v>
      </c>
      <c r="C5" s="14" t="s">
        <v>47</v>
      </c>
      <c r="D5" s="14" t="s">
        <v>47</v>
      </c>
      <c r="E5" s="14" t="s">
        <v>47</v>
      </c>
      <c r="F5" s="14" t="s">
        <v>47</v>
      </c>
      <c r="G5" s="14" t="s">
        <v>47</v>
      </c>
      <c r="H5" s="14" t="s">
        <v>47</v>
      </c>
      <c r="I5" s="14" t="s">
        <v>47</v>
      </c>
      <c r="J5" s="14" t="s">
        <v>47</v>
      </c>
    </row>
    <row r="6" spans="1:10" ht="15" customHeight="1">
      <c r="A6" s="8">
        <v>3</v>
      </c>
      <c r="B6" s="8" t="s">
        <v>11</v>
      </c>
      <c r="C6" s="17">
        <v>55.864476391099799</v>
      </c>
      <c r="D6" s="17">
        <v>73.907332222403696</v>
      </c>
      <c r="E6" s="17">
        <v>256.00736796979834</v>
      </c>
      <c r="F6" s="17">
        <v>18.042855831303896</v>
      </c>
      <c r="G6" s="17">
        <v>55.864476391099799</v>
      </c>
      <c r="H6" s="18">
        <f t="shared" ref="H6:H13" si="0">E6/SUM($E6:$G6)</f>
        <v>0.77598048168406353</v>
      </c>
      <c r="I6" s="18">
        <f t="shared" ref="I6:I13" si="1">F6/SUM($E6:$G6)</f>
        <v>5.4689457065091283E-2</v>
      </c>
      <c r="J6" s="18">
        <f t="shared" ref="J6:J13" si="2">G6/SUM($E6:$G6)</f>
        <v>0.16933006125084521</v>
      </c>
    </row>
    <row r="7" spans="1:10" ht="15" customHeight="1">
      <c r="A7" s="8">
        <v>4</v>
      </c>
      <c r="B7" s="8" t="s">
        <v>12</v>
      </c>
      <c r="C7" s="17">
        <v>179.228577929175</v>
      </c>
      <c r="D7" s="17">
        <v>258.80143921137403</v>
      </c>
      <c r="E7" s="17">
        <v>890.64688547817593</v>
      </c>
      <c r="F7" s="17">
        <v>79.572861282199028</v>
      </c>
      <c r="G7" s="17">
        <v>179.228577929175</v>
      </c>
      <c r="H7" s="18">
        <f t="shared" si="0"/>
        <v>0.77484726050536223</v>
      </c>
      <c r="I7" s="18">
        <f t="shared" si="1"/>
        <v>6.9227001834719762E-2</v>
      </c>
      <c r="J7" s="18">
        <f t="shared" si="2"/>
        <v>0.15592573765991799</v>
      </c>
    </row>
    <row r="8" spans="1:10" ht="15" customHeight="1">
      <c r="A8" s="8">
        <v>5</v>
      </c>
      <c r="B8" s="8" t="s">
        <v>13</v>
      </c>
      <c r="C8" s="17">
        <v>636.929439061675</v>
      </c>
      <c r="D8" s="17">
        <v>887.76493119872805</v>
      </c>
      <c r="E8" s="17">
        <v>2577.0422018607023</v>
      </c>
      <c r="F8" s="17">
        <v>250.83549213705305</v>
      </c>
      <c r="G8" s="17">
        <v>636.929439061675</v>
      </c>
      <c r="H8" s="18">
        <f t="shared" si="0"/>
        <v>0.74377652287536422</v>
      </c>
      <c r="I8" s="18">
        <f t="shared" si="1"/>
        <v>7.2395225045489009E-2</v>
      </c>
      <c r="J8" s="18">
        <f t="shared" si="2"/>
        <v>0.18382825207914683</v>
      </c>
    </row>
    <row r="9" spans="1:10" ht="15" customHeight="1">
      <c r="A9" s="8">
        <v>6</v>
      </c>
      <c r="B9" s="8" t="s">
        <v>14</v>
      </c>
      <c r="C9" s="17">
        <v>83.751858709007109</v>
      </c>
      <c r="D9" s="17">
        <v>107.25103759475098</v>
      </c>
      <c r="E9" s="17">
        <v>282.77970471329905</v>
      </c>
      <c r="F9" s="17">
        <v>23.499178885743873</v>
      </c>
      <c r="G9" s="17">
        <v>83.751858709007109</v>
      </c>
      <c r="H9" s="18">
        <f t="shared" si="0"/>
        <v>0.72501901527022938</v>
      </c>
      <c r="I9" s="18">
        <f t="shared" si="1"/>
        <v>6.024955557781133E-2</v>
      </c>
      <c r="J9" s="18">
        <f t="shared" si="2"/>
        <v>0.2147314291519592</v>
      </c>
    </row>
    <row r="10" spans="1:10" ht="15" customHeight="1">
      <c r="A10" s="8">
        <v>7</v>
      </c>
      <c r="B10" s="8" t="s">
        <v>15</v>
      </c>
      <c r="C10" s="17">
        <v>617.77842949281205</v>
      </c>
      <c r="D10" s="17">
        <v>884.73776532530599</v>
      </c>
      <c r="E10" s="17">
        <v>2684.6401114391442</v>
      </c>
      <c r="F10" s="17">
        <v>266.95933583249393</v>
      </c>
      <c r="G10" s="17">
        <v>617.77842949281205</v>
      </c>
      <c r="H10" s="18">
        <f t="shared" si="0"/>
        <v>0.75213110074876743</v>
      </c>
      <c r="I10" s="18">
        <f t="shared" si="1"/>
        <v>7.4791558935330696E-2</v>
      </c>
      <c r="J10" s="18">
        <f t="shared" si="2"/>
        <v>0.17307734031590188</v>
      </c>
    </row>
    <row r="11" spans="1:10" ht="15" customHeight="1">
      <c r="A11" s="8">
        <v>8</v>
      </c>
      <c r="B11" s="8" t="s">
        <v>16</v>
      </c>
      <c r="C11" s="17">
        <v>308.76765155290701</v>
      </c>
      <c r="D11" s="17">
        <v>448.73143274149504</v>
      </c>
      <c r="E11" s="17">
        <v>1243.9722334241151</v>
      </c>
      <c r="F11" s="17">
        <v>139.96378118858803</v>
      </c>
      <c r="G11" s="17">
        <v>308.76765155290701</v>
      </c>
      <c r="H11" s="18">
        <f t="shared" si="0"/>
        <v>0.73490254572557168</v>
      </c>
      <c r="I11" s="18">
        <f t="shared" si="1"/>
        <v>8.2686523333195358E-2</v>
      </c>
      <c r="J11" s="18">
        <f t="shared" si="2"/>
        <v>0.18241093094123301</v>
      </c>
    </row>
    <row r="12" spans="1:10" ht="15" customHeight="1">
      <c r="A12" s="8">
        <v>9</v>
      </c>
      <c r="B12" s="8" t="s">
        <v>17</v>
      </c>
      <c r="C12" s="17">
        <v>13.2117718276223</v>
      </c>
      <c r="D12" s="17">
        <v>17.810573064383203</v>
      </c>
      <c r="E12" s="17">
        <v>31.671420173868992</v>
      </c>
      <c r="F12" s="17">
        <v>4.5988012367609024</v>
      </c>
      <c r="G12" s="17">
        <v>13.2117718276223</v>
      </c>
      <c r="H12" s="18">
        <f t="shared" si="0"/>
        <v>0.64005950652338139</v>
      </c>
      <c r="I12" s="18">
        <f t="shared" si="1"/>
        <v>9.293888414353095E-2</v>
      </c>
      <c r="J12" s="18">
        <f t="shared" si="2"/>
        <v>0.2670016093330877</v>
      </c>
    </row>
    <row r="13" spans="1:10" ht="15" customHeight="1">
      <c r="A13" s="69"/>
      <c r="B13" s="69"/>
      <c r="C13" s="11">
        <f>SUM(C4:C12)</f>
        <v>1895.5322049642982</v>
      </c>
      <c r="D13" s="11">
        <f t="shared" ref="D13:G13" si="3">SUM(D4:D12)</f>
        <v>2679.0045113584415</v>
      </c>
      <c r="E13" s="11">
        <f t="shared" si="3"/>
        <v>7966.7599250591038</v>
      </c>
      <c r="F13" s="11">
        <f t="shared" si="3"/>
        <v>783.47230639414261</v>
      </c>
      <c r="G13" s="11">
        <f t="shared" si="3"/>
        <v>1895.5322049642982</v>
      </c>
      <c r="H13" s="19">
        <f t="shared" si="0"/>
        <v>0.74835019811316006</v>
      </c>
      <c r="I13" s="19">
        <f t="shared" si="1"/>
        <v>7.3594743813229863E-2</v>
      </c>
      <c r="J13" s="19">
        <f t="shared" si="2"/>
        <v>0.17805505807361002</v>
      </c>
    </row>
    <row r="14" spans="1:10" ht="15" customHeight="1">
      <c r="A14" s="50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L1" sqref="L1"/>
    </sheetView>
  </sheetViews>
  <sheetFormatPr baseColWidth="10" defaultRowHeight="12.75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18.75">
      <c r="A1" s="51" t="s">
        <v>81</v>
      </c>
      <c r="L1" s="70" t="s">
        <v>142</v>
      </c>
    </row>
    <row r="3" spans="1:12" ht="50.1" customHeight="1">
      <c r="A3" s="2" t="s">
        <v>18</v>
      </c>
      <c r="B3" s="2" t="s">
        <v>19</v>
      </c>
      <c r="C3" s="2" t="s">
        <v>30</v>
      </c>
      <c r="D3" s="2" t="s">
        <v>31</v>
      </c>
      <c r="E3" s="2" t="s">
        <v>32</v>
      </c>
      <c r="F3" s="2" t="s">
        <v>33</v>
      </c>
      <c r="G3" s="2" t="s">
        <v>34</v>
      </c>
      <c r="H3" s="2" t="s">
        <v>35</v>
      </c>
      <c r="I3" s="2" t="s">
        <v>36</v>
      </c>
      <c r="J3" s="2" t="s">
        <v>37</v>
      </c>
      <c r="K3" s="2" t="s">
        <v>38</v>
      </c>
      <c r="L3" s="2" t="s">
        <v>39</v>
      </c>
    </row>
    <row r="4" spans="1:12" ht="15" customHeight="1">
      <c r="A4" s="20">
        <v>11</v>
      </c>
      <c r="B4" s="20" t="s">
        <v>0</v>
      </c>
      <c r="C4" s="21">
        <v>62.559578159744596</v>
      </c>
      <c r="D4" s="21">
        <v>286.00163296432498</v>
      </c>
      <c r="E4" s="15">
        <v>337.043330488462</v>
      </c>
      <c r="F4" s="15">
        <v>1221.2388123818901</v>
      </c>
      <c r="G4" s="15">
        <v>2830.8367761104701</v>
      </c>
      <c r="H4" s="16">
        <v>1.3204685931035942E-2</v>
      </c>
      <c r="I4" s="16">
        <v>6.0367442526769517E-2</v>
      </c>
      <c r="J4" s="16">
        <v>7.1141005984504888E-2</v>
      </c>
      <c r="K4" s="16">
        <v>0.25777147862341054</v>
      </c>
      <c r="L4" s="16">
        <v>0.59751538693427908</v>
      </c>
    </row>
    <row r="5" spans="1:12" ht="15" customHeight="1">
      <c r="A5" s="22">
        <v>12</v>
      </c>
      <c r="B5" s="22" t="s">
        <v>1</v>
      </c>
      <c r="C5" s="23">
        <v>12.5350515673245</v>
      </c>
      <c r="D5" s="23">
        <v>126.612064920771</v>
      </c>
      <c r="E5" s="17">
        <v>167.101052865795</v>
      </c>
      <c r="F5" s="17">
        <v>347.498322366379</v>
      </c>
      <c r="G5" s="17">
        <v>886.7257755815159</v>
      </c>
      <c r="H5" s="18">
        <v>8.1371484793298296E-3</v>
      </c>
      <c r="I5" s="18">
        <v>8.2190421475446876E-2</v>
      </c>
      <c r="J5" s="18">
        <v>0.1084739118078905</v>
      </c>
      <c r="K5" s="18">
        <v>0.22557908359820056</v>
      </c>
      <c r="L5" s="18">
        <v>0.57561943463913223</v>
      </c>
    </row>
    <row r="6" spans="1:12" ht="15" customHeight="1">
      <c r="A6" s="22">
        <v>13</v>
      </c>
      <c r="B6" s="22" t="s">
        <v>2</v>
      </c>
      <c r="C6" s="23">
        <v>31.449662806018402</v>
      </c>
      <c r="D6" s="23">
        <v>73.953549582880001</v>
      </c>
      <c r="E6" s="17">
        <v>107.119303568699</v>
      </c>
      <c r="F6" s="17">
        <v>271.73984420009401</v>
      </c>
      <c r="G6" s="17">
        <v>263.68460222257801</v>
      </c>
      <c r="H6" s="18">
        <v>4.204798520196254E-2</v>
      </c>
      <c r="I6" s="18">
        <v>9.8875392644860699E-2</v>
      </c>
      <c r="J6" s="18">
        <v>0.14321778007868644</v>
      </c>
      <c r="K6" s="18">
        <v>0.36331432289705146</v>
      </c>
      <c r="L6" s="18">
        <v>0.35254451917743879</v>
      </c>
    </row>
    <row r="7" spans="1:12" ht="15" customHeight="1">
      <c r="A7" s="22">
        <v>14</v>
      </c>
      <c r="B7" s="22" t="s">
        <v>3</v>
      </c>
      <c r="C7" s="23">
        <v>70.661978881355509</v>
      </c>
      <c r="D7" s="23">
        <v>72.239101531912311</v>
      </c>
      <c r="E7" s="17">
        <v>91.130733104595606</v>
      </c>
      <c r="F7" s="17">
        <v>436.12099365643894</v>
      </c>
      <c r="G7" s="17">
        <v>1148.87464405181</v>
      </c>
      <c r="H7" s="18">
        <v>3.8846021171217576E-2</v>
      </c>
      <c r="I7" s="18">
        <v>3.9713035382297097E-2</v>
      </c>
      <c r="J7" s="18">
        <v>5.0098602438995131E-2</v>
      </c>
      <c r="K7" s="18">
        <v>0.23975503688109398</v>
      </c>
      <c r="L7" s="18">
        <v>0.6315873041263963</v>
      </c>
    </row>
    <row r="8" spans="1:12" ht="15" customHeight="1">
      <c r="A8" s="22">
        <v>15</v>
      </c>
      <c r="B8" s="22" t="s">
        <v>4</v>
      </c>
      <c r="C8" s="23">
        <v>40.9944409388754</v>
      </c>
      <c r="D8" s="23">
        <v>78.493404934228309</v>
      </c>
      <c r="E8" s="17">
        <v>139.14115659440699</v>
      </c>
      <c r="F8" s="17">
        <v>302.85848735743002</v>
      </c>
      <c r="G8" s="17">
        <v>701.23502604909993</v>
      </c>
      <c r="H8" s="18">
        <v>3.2465122323806481E-2</v>
      </c>
      <c r="I8" s="18">
        <v>6.2162037935861274E-2</v>
      </c>
      <c r="J8" s="18">
        <v>0.11019139584922601</v>
      </c>
      <c r="K8" s="18">
        <v>0.23984563793716401</v>
      </c>
      <c r="L8" s="18">
        <v>0.55533580595394216</v>
      </c>
    </row>
    <row r="9" spans="1:12" ht="15" customHeight="1">
      <c r="A9" s="22">
        <v>16</v>
      </c>
      <c r="B9" s="22" t="s">
        <v>5</v>
      </c>
      <c r="C9" s="23">
        <v>14.8911954982211</v>
      </c>
      <c r="D9" s="23">
        <v>38.137756712479998</v>
      </c>
      <c r="E9" s="17">
        <v>55.272124260849402</v>
      </c>
      <c r="F9" s="17">
        <v>74.499377173678397</v>
      </c>
      <c r="G9" s="17">
        <v>113.32479603135499</v>
      </c>
      <c r="H9" s="18">
        <v>5.0286814496516813E-2</v>
      </c>
      <c r="I9" s="18">
        <v>0.12878927667982559</v>
      </c>
      <c r="J9" s="18">
        <v>0.1866511698047208</v>
      </c>
      <c r="K9" s="18">
        <v>0.25158063101692146</v>
      </c>
      <c r="L9" s="18">
        <v>0.38269210800201531</v>
      </c>
    </row>
    <row r="10" spans="1:12" ht="15" customHeight="1">
      <c r="A10" s="22">
        <v>17</v>
      </c>
      <c r="B10" s="22" t="s">
        <v>6</v>
      </c>
      <c r="C10" s="23">
        <v>0</v>
      </c>
      <c r="D10" s="23">
        <v>0.81239478735018</v>
      </c>
      <c r="E10" s="17">
        <v>3.2782157449674605</v>
      </c>
      <c r="F10" s="17">
        <v>21.8177314217922</v>
      </c>
      <c r="G10" s="17">
        <v>81.156107665591193</v>
      </c>
      <c r="H10" s="18">
        <v>0</v>
      </c>
      <c r="I10" s="18">
        <v>7.5879042038309828E-3</v>
      </c>
      <c r="J10" s="18">
        <v>3.0619087443235059E-2</v>
      </c>
      <c r="K10" s="18">
        <v>0.20378128780645688</v>
      </c>
      <c r="L10" s="18">
        <v>0.75801172054647703</v>
      </c>
    </row>
    <row r="11" spans="1:12" ht="15" customHeight="1">
      <c r="A11" s="22">
        <v>18</v>
      </c>
      <c r="B11" s="22" t="s">
        <v>7</v>
      </c>
      <c r="C11" s="23">
        <v>0</v>
      </c>
      <c r="D11" s="23">
        <v>0</v>
      </c>
      <c r="E11" s="17">
        <v>0</v>
      </c>
      <c r="F11" s="17">
        <v>0</v>
      </c>
      <c r="G11" s="17">
        <v>11.889180139152</v>
      </c>
      <c r="H11" s="18">
        <v>0</v>
      </c>
      <c r="I11" s="18">
        <v>0</v>
      </c>
      <c r="J11" s="18">
        <v>0</v>
      </c>
      <c r="K11" s="18">
        <v>0</v>
      </c>
      <c r="L11" s="18">
        <v>1</v>
      </c>
    </row>
    <row r="12" spans="1:12" ht="15" customHeight="1">
      <c r="A12" s="22">
        <v>19</v>
      </c>
      <c r="B12" s="22" t="s">
        <v>8</v>
      </c>
      <c r="C12" s="23">
        <v>7.5165903741094606</v>
      </c>
      <c r="D12" s="23">
        <v>0</v>
      </c>
      <c r="E12" s="17">
        <v>5.3846458551449405</v>
      </c>
      <c r="F12" s="17">
        <v>30.172412000175502</v>
      </c>
      <c r="G12" s="17">
        <v>79.762583916257</v>
      </c>
      <c r="H12" s="18">
        <v>6.1191964641137742E-2</v>
      </c>
      <c r="I12" s="18">
        <v>0</v>
      </c>
      <c r="J12" s="18">
        <v>4.3835973809084383E-2</v>
      </c>
      <c r="K12" s="18">
        <v>0.2456312072841037</v>
      </c>
      <c r="L12" s="18">
        <v>0.64934085426567412</v>
      </c>
    </row>
    <row r="13" spans="1:12" ht="15" customHeight="1">
      <c r="A13" s="69"/>
      <c r="B13" s="69"/>
      <c r="C13" s="24">
        <f t="shared" ref="C13:G13" si="0">SUM(C4:C12)</f>
        <v>240.60849822564896</v>
      </c>
      <c r="D13" s="24">
        <f t="shared" si="0"/>
        <v>676.24990543394688</v>
      </c>
      <c r="E13" s="11">
        <f t="shared" si="0"/>
        <v>905.47056248292051</v>
      </c>
      <c r="F13" s="11">
        <f t="shared" si="0"/>
        <v>2705.9459805578781</v>
      </c>
      <c r="G13" s="11">
        <f t="shared" si="0"/>
        <v>6117.4894917678293</v>
      </c>
      <c r="H13" s="19">
        <v>2.2601335922502259E-2</v>
      </c>
      <c r="I13" s="19">
        <v>6.3522907100060699E-2</v>
      </c>
      <c r="J13" s="19">
        <v>8.50545367330338E-2</v>
      </c>
      <c r="K13" s="19">
        <v>0.25418052373768524</v>
      </c>
      <c r="L13" s="19">
        <v>0.5746406965067179</v>
      </c>
    </row>
    <row r="14" spans="1:12" ht="15" customHeight="1">
      <c r="A14" s="50" t="s">
        <v>23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40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51" t="s">
        <v>82</v>
      </c>
      <c r="F1" s="70" t="s">
        <v>142</v>
      </c>
    </row>
    <row r="3" spans="1:6" ht="50.1" customHeight="1">
      <c r="A3" s="2" t="s">
        <v>18</v>
      </c>
      <c r="B3" s="2" t="s">
        <v>19</v>
      </c>
      <c r="C3" s="2" t="s">
        <v>40</v>
      </c>
      <c r="D3" s="2" t="s">
        <v>41</v>
      </c>
      <c r="E3" s="2" t="s">
        <v>42</v>
      </c>
      <c r="F3" s="2" t="s">
        <v>43</v>
      </c>
    </row>
    <row r="4" spans="1:6" ht="15" customHeight="1">
      <c r="A4" s="5">
        <v>11</v>
      </c>
      <c r="B4" s="5" t="s">
        <v>0</v>
      </c>
      <c r="C4" s="15">
        <v>4714.8536000000004</v>
      </c>
      <c r="D4" s="15">
        <v>4737.6801268454201</v>
      </c>
      <c r="E4" s="15">
        <f t="shared" ref="E4:E13" si="0">D4-C4</f>
        <v>22.826526845419721</v>
      </c>
      <c r="F4" s="26">
        <f t="shared" ref="F4:F13" si="1">D4/C4-1</f>
        <v>4.8414073441049865E-3</v>
      </c>
    </row>
    <row r="5" spans="1:6" ht="15" customHeight="1">
      <c r="A5" s="8">
        <v>12</v>
      </c>
      <c r="B5" s="8" t="s">
        <v>1</v>
      </c>
      <c r="C5" s="17">
        <v>1525.8613</v>
      </c>
      <c r="D5" s="17">
        <v>1540.47226942877</v>
      </c>
      <c r="E5" s="17">
        <f t="shared" si="0"/>
        <v>14.610969428769977</v>
      </c>
      <c r="F5" s="27">
        <f t="shared" si="1"/>
        <v>9.575555411733605E-3</v>
      </c>
    </row>
    <row r="6" spans="1:6" ht="15" customHeight="1">
      <c r="A6" s="8">
        <v>13</v>
      </c>
      <c r="B6" s="8" t="s">
        <v>2</v>
      </c>
      <c r="C6" s="17">
        <v>758.12800000000004</v>
      </c>
      <c r="D6" s="17">
        <v>747.94695936170001</v>
      </c>
      <c r="E6" s="17">
        <f t="shared" si="0"/>
        <v>-10.181040638300033</v>
      </c>
      <c r="F6" s="27">
        <f t="shared" si="1"/>
        <v>-1.3429184304365571E-2</v>
      </c>
    </row>
    <row r="7" spans="1:6" ht="15" customHeight="1">
      <c r="A7" s="8">
        <v>14</v>
      </c>
      <c r="B7" s="8" t="s">
        <v>3</v>
      </c>
      <c r="C7" s="17">
        <v>1818.8486</v>
      </c>
      <c r="D7" s="17">
        <v>1819.02745390837</v>
      </c>
      <c r="E7" s="17">
        <f t="shared" si="0"/>
        <v>0.17885390837000159</v>
      </c>
      <c r="F7" s="27">
        <f t="shared" si="1"/>
        <v>9.8333587726928684E-5</v>
      </c>
    </row>
    <row r="8" spans="1:6" ht="15" customHeight="1">
      <c r="A8" s="8">
        <v>15</v>
      </c>
      <c r="B8" s="8" t="s">
        <v>4</v>
      </c>
      <c r="C8" s="17">
        <v>1300.2973999999999</v>
      </c>
      <c r="D8" s="17">
        <v>1262.7225145392001</v>
      </c>
      <c r="E8" s="17">
        <f t="shared" si="0"/>
        <v>-37.574885460799806</v>
      </c>
      <c r="F8" s="27">
        <f t="shared" si="1"/>
        <v>-2.8897147268617029E-2</v>
      </c>
    </row>
    <row r="9" spans="1:6" ht="15" customHeight="1">
      <c r="A9" s="8">
        <v>16</v>
      </c>
      <c r="B9" s="8" t="s">
        <v>5</v>
      </c>
      <c r="C9" s="14" t="s">
        <v>47</v>
      </c>
      <c r="D9" s="17">
        <v>296.12524961224102</v>
      </c>
      <c r="E9" s="17">
        <v>296.12524961224102</v>
      </c>
      <c r="F9" s="27">
        <v>1</v>
      </c>
    </row>
    <row r="10" spans="1:6" ht="15" customHeight="1">
      <c r="A10" s="8">
        <v>17</v>
      </c>
      <c r="B10" s="8" t="s">
        <v>6</v>
      </c>
      <c r="C10" s="17">
        <v>5.7747000000000002</v>
      </c>
      <c r="D10" s="17">
        <v>107.06445127320001</v>
      </c>
      <c r="E10" s="17">
        <f t="shared" si="0"/>
        <v>101.28975127320001</v>
      </c>
      <c r="F10" s="27">
        <f t="shared" si="1"/>
        <v>17.540262052262456</v>
      </c>
    </row>
    <row r="11" spans="1:6" ht="15" customHeight="1">
      <c r="A11" s="8">
        <v>18</v>
      </c>
      <c r="B11" s="8" t="s">
        <v>7</v>
      </c>
      <c r="C11" s="17">
        <v>26.3964</v>
      </c>
      <c r="D11" s="17">
        <v>11.889180139152</v>
      </c>
      <c r="E11" s="17">
        <f t="shared" si="0"/>
        <v>-14.507219860848</v>
      </c>
      <c r="F11" s="27">
        <f t="shared" si="1"/>
        <v>-0.54959084802654901</v>
      </c>
    </row>
    <row r="12" spans="1:6" ht="15" customHeight="1">
      <c r="A12" s="8">
        <v>19</v>
      </c>
      <c r="B12" s="8" t="s">
        <v>8</v>
      </c>
      <c r="C12" s="17">
        <v>195.0513</v>
      </c>
      <c r="D12" s="17">
        <v>122.836231309455</v>
      </c>
      <c r="E12" s="17">
        <f t="shared" si="0"/>
        <v>-72.215068690544996</v>
      </c>
      <c r="F12" s="27">
        <f t="shared" si="1"/>
        <v>-0.37023628496987715</v>
      </c>
    </row>
    <row r="13" spans="1:6" ht="15" customHeight="1">
      <c r="A13" s="69"/>
      <c r="B13" s="69"/>
      <c r="C13" s="11">
        <f t="shared" ref="C13:D13" si="2">SUM(C4:C12)</f>
        <v>10345.211299999999</v>
      </c>
      <c r="D13" s="11">
        <f t="shared" si="2"/>
        <v>10645.764436417508</v>
      </c>
      <c r="E13" s="25">
        <f t="shared" si="0"/>
        <v>300.55313641750945</v>
      </c>
      <c r="F13" s="28">
        <f t="shared" si="1"/>
        <v>2.905239223267575E-2</v>
      </c>
    </row>
    <row r="14" spans="1:6" ht="15" customHeight="1">
      <c r="A14" s="50" t="s">
        <v>23</v>
      </c>
      <c r="B14" s="3"/>
      <c r="C14" s="3"/>
      <c r="D14" s="3"/>
      <c r="E14" s="3"/>
      <c r="F14" s="4"/>
    </row>
    <row r="15" spans="1:6" s="37" customFormat="1" ht="15" customHeight="1">
      <c r="A15" s="36"/>
      <c r="B15" s="36"/>
      <c r="C15" s="36"/>
      <c r="D15" s="36"/>
      <c r="E15" s="36"/>
      <c r="F15" s="36"/>
    </row>
    <row r="16" spans="1:6" s="37" customFormat="1" ht="15" customHeight="1">
      <c r="A16" s="38" t="s">
        <v>65</v>
      </c>
      <c r="B16" s="39"/>
      <c r="C16" s="39"/>
      <c r="D16" s="39"/>
      <c r="E16" s="39"/>
      <c r="F16" s="40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Statistik_Gemeindetypen</vt:lpstr>
      <vt:lpstr>Analyse_unüberbaut_Hauptnutzung</vt:lpstr>
      <vt:lpstr>Analyse_unüberbaut_Gemeindetype</vt:lpstr>
      <vt:lpstr>Analyse_Erschliessung_oeV</vt:lpstr>
      <vt:lpstr>Vergleich_2007_2012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2012-11-16T14:43:56Z</dcterms:created>
  <dcterms:modified xsi:type="dcterms:W3CDTF">2012-12-17T12:40:53Z</dcterms:modified>
</cp:coreProperties>
</file>