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E4"/>
  <c r="E5"/>
  <c r="E6"/>
  <c r="E7"/>
  <c r="E8"/>
  <c r="E9"/>
  <c r="E10"/>
  <c r="E11"/>
  <c r="E12"/>
  <c r="C13"/>
  <c r="D13"/>
  <c r="E13" s="1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D12" i="11"/>
  <c r="F13"/>
  <c r="E13"/>
  <c r="C13"/>
  <c r="D9" s="1"/>
  <c r="I5"/>
  <c r="I6"/>
  <c r="I7"/>
  <c r="I4"/>
  <c r="H5"/>
  <c r="H6"/>
  <c r="H7"/>
  <c r="H4"/>
  <c r="G5"/>
  <c r="G6"/>
  <c r="G7"/>
  <c r="G4"/>
  <c r="F13" i="4" l="1"/>
  <c r="H13" i="7"/>
  <c r="I13"/>
  <c r="J13" i="9"/>
  <c r="I13"/>
  <c r="H13"/>
  <c r="D12" i="10"/>
  <c r="D11"/>
  <c r="D8"/>
  <c r="I13"/>
  <c r="D7"/>
  <c r="H13"/>
  <c r="D10"/>
  <c r="G13"/>
  <c r="D11" i="11"/>
  <c r="D4"/>
  <c r="I13"/>
  <c r="D8"/>
  <c r="D7"/>
  <c r="H13"/>
  <c r="D6"/>
  <c r="D10"/>
  <c r="G13"/>
  <c r="D5"/>
</calcChain>
</file>

<file path=xl/sharedStrings.xml><?xml version="1.0" encoding="utf-8"?>
<sst xmlns="http://schemas.openxmlformats.org/spreadsheetml/2006/main" count="334" uniqueCount="140">
  <si>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</si>
  <si>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</si>
  <si>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</si>
  <si>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</si>
  <si>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</si>
  <si>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</si>
  <si>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</si>
  <si>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</si>
  <si>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</si>
  <si>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</si>
  <si>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</si>
  <si>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</si>
  <si>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</si>
  <si>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</si>
  <si>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</si>
  <si>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</si>
  <si>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</si>
  <si>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</si>
  <si>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</si>
  <si>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</si>
  <si>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</si>
  <si>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</si>
  <si>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</si>
  <si>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</si>
  <si>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</si>
  <si>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</si>
  <si>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</si>
  <si>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</si>
  <si>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</si>
  <si>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</si>
  <si>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</si>
  <si>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</si>
  <si>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</si>
  <si>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</si>
  <si>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</si>
  <si>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</si>
  <si>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</si>
  <si>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</si>
  <si>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</si>
  <si>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</si>
  <si>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</si>
  <si>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</si>
  <si>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</si>
  <si>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</si>
  <si>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</si>
  <si>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</si>
  <si>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</si>
  <si>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</si>
  <si>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</si>
  <si>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</si>
  <si>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</si>
  <si>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</si>
  <si>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</si>
  <si>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</si>
  <si>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</si>
  <si>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</si>
  <si>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</si>
  <si>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Bemerkungen</t>
  </si>
  <si>
    <t>Datensatz setzt sich aus Nutzungsplanung (in 136 Gemeinden/Fraktionen) und Grundlagen Richtplanung Siedlung GL_RIP (in 52 Gemeinden/Fraktionen) zusammen (teilweise beides in fusionierten Gemeinden).</t>
  </si>
  <si>
    <t>61 NP / 9 GL_RIP</t>
  </si>
  <si>
    <t>Verkehrszonen sind i.d.R. ausgespart, aber noch nicht aufgeteilt innerhalb / ausserhalb BZ</t>
  </si>
  <si>
    <t>Achtung: Die Resultate von 2007 und 2012 sind nicht vergleichbar (siehe Bemerkungen im Faktenblatt).</t>
  </si>
  <si>
    <t>Faktenblatt Kanton GR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</si>
  <si>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</si>
  <si>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</si>
  <si>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</si>
  <si>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</si>
  <si>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</si>
  <si>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</si>
  <si>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</si>
  <si>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</si>
  <si>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</si>
  <si>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</si>
  <si>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</si>
  <si>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</si>
  <si>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</si>
  <si>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</si>
  <si>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</si>
  <si>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</si>
  <si>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</si>
  <si>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</si>
  <si>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</si>
  <si>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</si>
  <si>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</si>
  <si>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</si>
  <si>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</si>
  <si>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</si>
  <si>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</si>
  <si>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</si>
  <si>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</si>
  <si>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</si>
  <si>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</si>
  <si>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</si>
  <si>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</si>
  <si>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</si>
  <si>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</si>
  <si>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</si>
  <si>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</si>
  <si>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</si>
  <si>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</si>
  <si>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</si>
  <si>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</si>
  <si>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</si>
  <si>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</si>
  <si>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</si>
  <si>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</si>
  <si>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</si>
  <si>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</si>
  <si>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</si>
  <si>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</si>
  <si>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</si>
  <si>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</si>
  <si>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</si>
  <si>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</si>
  <si>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</si>
  <si>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</si>
  <si>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</si>
  <si>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</si>
  <si>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</si>
  <si>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</si>
  <si>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</si>
  <si>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</si>
  <si>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</si>
  <si>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</si>
  <si>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</si>
  <si>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</si>
  <si>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</si>
  <si>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</si>
  <si>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</si>
  <si>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</si>
  <si>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</si>
  <si>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</si>
  <si>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</si>
  <si>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</si>
  <si>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</si>
  <si>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</si>
  <si>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</si>
  <si>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</si>
  <si>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Die Resultate der Statistiken 2007 und 2012 sind aufgrund methodischer und inhaltlicher Änderungen nicht vergleichbar.</t>
  </si>
  <si>
    <t>Kanton GR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</si>
</sst>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8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wrapText="1"/>
    </xf>
    <xf numFmtId="49" fontId="5" fillId="0" borderId="12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0" fillId="0" borderId="0" xfId="1" applyFont="1"/>
    <xf numFmtId="0" fontId="5" fillId="0" borderId="0" xfId="0" applyFont="1" applyAlignment="1">
      <alignment vertical="top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Fill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  <xf numFmtId="0" fontId="11" fillId="0" borderId="0" xfId="2" applyFont="1" applyAlignment="1" applyProtection="1">
      <alignment vertical="top"/>
    </xf>
    <xf numFmtId="49" fontId="15" fillId="0" borderId="8" xfId="0" applyNumberFormat="1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16"/>
          <c:y val="0.14187242013250545"/>
          <c:w val="0.5625973845780291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gapWidth val="70"/>
        <c:axId val="124012416"/>
        <c:axId val="124013952"/>
      </c:barChart>
      <c:catAx>
        <c:axId val="124012416"/>
        <c:scaling>
          <c:orientation val="maxMin"/>
        </c:scaling>
        <c:axPos val="l"/>
        <c:tickLblPos val="nextTo"/>
        <c:crossAx val="124013952"/>
        <c:crosses val="autoZero"/>
        <c:auto val="1"/>
        <c:lblAlgn val="ctr"/>
        <c:lblOffset val="100"/>
      </c:catAx>
      <c:valAx>
        <c:axId val="124013952"/>
        <c:scaling>
          <c:orientation val="minMax"/>
        </c:scaling>
        <c:axPos val="t"/>
        <c:majorGridlines/>
        <c:numFmt formatCode="#,##0" sourceLinked="1"/>
        <c:tickLblPos val="high"/>
        <c:crossAx val="1240124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37.921887685703105</c:v>
                </c:pt>
                <c:pt idx="1">
                  <c:v>8.5611959656573795</c:v>
                </c:pt>
                <c:pt idx="2">
                  <c:v>8.3825869000091799</c:v>
                </c:pt>
                <c:pt idx="3">
                  <c:v>39.262322084521799</c:v>
                </c:pt>
                <c:pt idx="4">
                  <c:v>10.1051209774983</c:v>
                </c:pt>
                <c:pt idx="5">
                  <c:v>4.7394456882033005</c:v>
                </c:pt>
                <c:pt idx="6">
                  <c:v>2.8607808271350699</c:v>
                </c:pt>
                <c:pt idx="7">
                  <c:v>0.206176741250025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251.531037167129</c:v>
                </c:pt>
                <c:pt idx="1">
                  <c:v>18.297825830792402</c:v>
                </c:pt>
                <c:pt idx="2">
                  <c:v>92.966579072410198</c:v>
                </c:pt>
                <c:pt idx="3">
                  <c:v>155.50070270508499</c:v>
                </c:pt>
                <c:pt idx="4">
                  <c:v>85.053181593178394</c:v>
                </c:pt>
                <c:pt idx="5">
                  <c:v>19.6665060017746</c:v>
                </c:pt>
                <c:pt idx="6">
                  <c:v>10.273897944534101</c:v>
                </c:pt>
                <c:pt idx="7">
                  <c:v>5.1652792598179005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429.24670820227198</c:v>
                </c:pt>
                <c:pt idx="1">
                  <c:v>151.30923321899002</c:v>
                </c:pt>
                <c:pt idx="2">
                  <c:v>96.682098603849795</c:v>
                </c:pt>
                <c:pt idx="3">
                  <c:v>205.47560283989898</c:v>
                </c:pt>
                <c:pt idx="4">
                  <c:v>154.83175176164102</c:v>
                </c:pt>
                <c:pt idx="5">
                  <c:v>16.233140880258699</c:v>
                </c:pt>
                <c:pt idx="6">
                  <c:v>23.5480147081364</c:v>
                </c:pt>
                <c:pt idx="7">
                  <c:v>10.4046081346404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1006.0316112301899</c:v>
                </c:pt>
                <c:pt idx="1">
                  <c:v>230.062024047969</c:v>
                </c:pt>
                <c:pt idx="2">
                  <c:v>146.61651898845003</c:v>
                </c:pt>
                <c:pt idx="3">
                  <c:v>605.28606148015899</c:v>
                </c:pt>
                <c:pt idx="4">
                  <c:v>301.64212060070497</c:v>
                </c:pt>
                <c:pt idx="5">
                  <c:v>48.995016358450606</c:v>
                </c:pt>
                <c:pt idx="6">
                  <c:v>58.502499229166403</c:v>
                </c:pt>
                <c:pt idx="7">
                  <c:v>24.289666148095701</c:v>
                </c:pt>
                <c:pt idx="8">
                  <c:v>6.0186875065255201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1238.7132679889301</c:v>
                </c:pt>
                <c:pt idx="1">
                  <c:v>413.914915518778</c:v>
                </c:pt>
                <c:pt idx="2">
                  <c:v>100.98144682744</c:v>
                </c:pt>
                <c:pt idx="3">
                  <c:v>915.13140011556709</c:v>
                </c:pt>
                <c:pt idx="4">
                  <c:v>297.51221203233303</c:v>
                </c:pt>
                <c:pt idx="5">
                  <c:v>56.568620532505903</c:v>
                </c:pt>
                <c:pt idx="6">
                  <c:v>74.465234478648</c:v>
                </c:pt>
                <c:pt idx="7">
                  <c:v>36.372293716600502</c:v>
                </c:pt>
                <c:pt idx="8">
                  <c:v>33.947927536741496</c:v>
                </c:pt>
              </c:numCache>
            </c:numRef>
          </c:val>
        </c:ser>
        <c:gapWidth val="50"/>
        <c:overlap val="100"/>
        <c:axId val="126067456"/>
        <c:axId val="126068992"/>
      </c:barChart>
      <c:catAx>
        <c:axId val="126067456"/>
        <c:scaling>
          <c:orientation val="maxMin"/>
        </c:scaling>
        <c:axPos val="l"/>
        <c:tickLblPos val="nextTo"/>
        <c:crossAx val="126068992"/>
        <c:crosses val="autoZero"/>
        <c:auto val="1"/>
        <c:lblAlgn val="ctr"/>
        <c:lblOffset val="100"/>
      </c:catAx>
      <c:valAx>
        <c:axId val="126068992"/>
        <c:scaling>
          <c:orientation val="minMax"/>
        </c:scaling>
        <c:axPos val="t"/>
        <c:majorGridlines/>
        <c:numFmt formatCode="#,##0" sourceLinked="1"/>
        <c:tickLblPos val="high"/>
        <c:crossAx val="1260674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1.2796557360407895E-2</c:v>
                </c:pt>
                <c:pt idx="1">
                  <c:v>1.0413240899629863E-2</c:v>
                </c:pt>
                <c:pt idx="2">
                  <c:v>1.8810675620700198E-2</c:v>
                </c:pt>
                <c:pt idx="3">
                  <c:v>2.0442140737626652E-2</c:v>
                </c:pt>
                <c:pt idx="4">
                  <c:v>1.1900356561987825E-2</c:v>
                </c:pt>
                <c:pt idx="5">
                  <c:v>3.2416943963151534E-2</c:v>
                </c:pt>
                <c:pt idx="6">
                  <c:v>1.6862797663169289E-2</c:v>
                </c:pt>
                <c:pt idx="7">
                  <c:v>2.6973060063527261E-3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8.4877930437137677E-2</c:v>
                </c:pt>
                <c:pt idx="1">
                  <c:v>2.2256197507900456E-2</c:v>
                </c:pt>
                <c:pt idx="2">
                  <c:v>0.2086186738482089</c:v>
                </c:pt>
                <c:pt idx="3">
                  <c:v>8.0962283449616423E-2</c:v>
                </c:pt>
                <c:pt idx="4">
                  <c:v>0.10016339140760107</c:v>
                </c:pt>
                <c:pt idx="5">
                  <c:v>0.13451531359402372</c:v>
                </c:pt>
                <c:pt idx="6">
                  <c:v>6.0559222365953611E-2</c:v>
                </c:pt>
                <c:pt idx="7">
                  <c:v>6.7574735576505271E-2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0.14484722302860226</c:v>
                </c:pt>
                <c:pt idx="1">
                  <c:v>0.1840419845741301</c:v>
                </c:pt>
                <c:pt idx="2">
                  <c:v>0.21695636643666388</c:v>
                </c:pt>
                <c:pt idx="3">
                  <c:v>0.10698198599562153</c:v>
                </c:pt>
                <c:pt idx="4">
                  <c:v>0.182338544702596</c:v>
                </c:pt>
                <c:pt idx="5">
                  <c:v>0.11103172245883068</c:v>
                </c:pt>
                <c:pt idx="6">
                  <c:v>0.13880315598671705</c:v>
                </c:pt>
                <c:pt idx="7">
                  <c:v>0.13611822480635208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0.33948049543810599</c:v>
                </c:pt>
                <c:pt idx="1">
                  <c:v>0.27983137962010013</c:v>
                </c:pt>
                <c:pt idx="2">
                  <c:v>0.32901010299397482</c:v>
                </c:pt>
                <c:pt idx="3">
                  <c:v>0.31514546767418611</c:v>
                </c:pt>
                <c:pt idx="4">
                  <c:v>0.35523065950974914</c:v>
                </c:pt>
                <c:pt idx="5">
                  <c:v>0.33511697448477157</c:v>
                </c:pt>
                <c:pt idx="6">
                  <c:v>0.34484144955595813</c:v>
                </c:pt>
                <c:pt idx="7">
                  <c:v>0.31776941470866843</c:v>
                </c:pt>
                <c:pt idx="8">
                  <c:v>0.15059287607944322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0.41799779373574619</c:v>
                </c:pt>
                <c:pt idx="1">
                  <c:v>0.50345719739823946</c:v>
                </c:pt>
                <c:pt idx="2">
                  <c:v>0.22660418110045225</c:v>
                </c:pt>
                <c:pt idx="3">
                  <c:v>0.47646812214294931</c:v>
                </c:pt>
                <c:pt idx="4">
                  <c:v>0.35036704781806582</c:v>
                </c:pt>
                <c:pt idx="5">
                  <c:v>0.38691904549922262</c:v>
                </c:pt>
                <c:pt idx="6">
                  <c:v>0.43893337442820185</c:v>
                </c:pt>
                <c:pt idx="7">
                  <c:v>0.47584031890212136</c:v>
                </c:pt>
                <c:pt idx="8">
                  <c:v>0.84940712392055684</c:v>
                </c:pt>
              </c:numCache>
            </c:numRef>
          </c:val>
        </c:ser>
        <c:gapWidth val="50"/>
        <c:overlap val="100"/>
        <c:axId val="128299392"/>
        <c:axId val="128300928"/>
      </c:barChart>
      <c:catAx>
        <c:axId val="128299392"/>
        <c:scaling>
          <c:orientation val="maxMin"/>
        </c:scaling>
        <c:axPos val="l"/>
        <c:tickLblPos val="nextTo"/>
        <c:crossAx val="128300928"/>
        <c:crosses val="autoZero"/>
        <c:auto val="1"/>
        <c:lblAlgn val="ctr"/>
        <c:lblOffset val="100"/>
      </c:catAx>
      <c:valAx>
        <c:axId val="128300928"/>
        <c:scaling>
          <c:orientation val="minMax"/>
        </c:scaling>
        <c:axPos val="t"/>
        <c:majorGridlines/>
        <c:numFmt formatCode="0%" sourceLinked="1"/>
        <c:tickLblPos val="high"/>
        <c:crossAx val="1282993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3100.3663999999999</c:v>
                </c:pt>
                <c:pt idx="1">
                  <c:v>763.49329999999998</c:v>
                </c:pt>
                <c:pt idx="2">
                  <c:v>420.90769999999998</c:v>
                </c:pt>
                <c:pt idx="3">
                  <c:v>1930.8783000000001</c:v>
                </c:pt>
                <c:pt idx="4">
                  <c:v>861.86950000000002</c:v>
                </c:pt>
                <c:pt idx="5">
                  <c:v>2.2069000000000001</c:v>
                </c:pt>
                <c:pt idx="6">
                  <c:v>157.5068</c:v>
                </c:pt>
                <c:pt idx="7">
                  <c:v>34.625900000000001</c:v>
                </c:pt>
                <c:pt idx="8">
                  <c:v>85.395200000000003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gapWidth val="50"/>
        <c:axId val="128321792"/>
        <c:axId val="128356352"/>
      </c:barChart>
      <c:catAx>
        <c:axId val="128321792"/>
        <c:scaling>
          <c:orientation val="maxMin"/>
        </c:scaling>
        <c:axPos val="l"/>
        <c:tickLblPos val="nextTo"/>
        <c:crossAx val="128356352"/>
        <c:crosses val="autoZero"/>
        <c:auto val="1"/>
        <c:lblAlgn val="ctr"/>
        <c:lblOffset val="100"/>
      </c:catAx>
      <c:valAx>
        <c:axId val="128356352"/>
        <c:scaling>
          <c:orientation val="minMax"/>
        </c:scaling>
        <c:axPos val="t"/>
        <c:majorGridlines/>
        <c:numFmt formatCode="#,##0" sourceLinked="1"/>
        <c:tickLblPos val="high"/>
        <c:crossAx val="1283217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86"/>
          <c:y val="0.14187242013250545"/>
          <c:w val="0.62489351000728477"/>
          <c:h val="0.68168857747407208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1200.92432581906</c:v>
                </c:pt>
                <c:pt idx="4" formatCode="#,##0">
                  <c:v>1494.1463021417101</c:v>
                </c:pt>
                <c:pt idx="5" formatCode="#,##0">
                  <c:v>320.73350578764098</c:v>
                </c:pt>
                <c:pt idx="6" formatCode="#,##0">
                  <c:v>845.39552522127906</c:v>
                </c:pt>
                <c:pt idx="7" formatCode="#,##0">
                  <c:v>1227.15763300597</c:v>
                </c:pt>
                <c:pt idx="8" formatCode="#,##0">
                  <c:v>2344.9199262878001</c:v>
                </c:pt>
              </c:numCache>
            </c:numRef>
          </c:val>
        </c:ser>
        <c:gapWidth val="70"/>
        <c:axId val="123717504"/>
        <c:axId val="123719040"/>
      </c:barChart>
      <c:catAx>
        <c:axId val="123717504"/>
        <c:scaling>
          <c:orientation val="maxMin"/>
        </c:scaling>
        <c:axPos val="l"/>
        <c:tickLblPos val="nextTo"/>
        <c:crossAx val="123719040"/>
        <c:crosses val="autoZero"/>
        <c:auto val="1"/>
        <c:lblAlgn val="ctr"/>
        <c:lblOffset val="100"/>
      </c:catAx>
      <c:valAx>
        <c:axId val="123719040"/>
        <c:scaling>
          <c:orientation val="minMax"/>
        </c:scaling>
        <c:axPos val="t"/>
        <c:majorGridlines/>
        <c:numFmt formatCode="General" sourceLinked="1"/>
        <c:tickLblPos val="high"/>
        <c:crossAx val="1237175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245.67320455353806</c:v>
                </c:pt>
                <c:pt idx="4" formatCode="#,##0">
                  <c:v>335.68777850858459</c:v>
                </c:pt>
                <c:pt idx="5" formatCode="#,##0">
                  <c:v>332.43522573345876</c:v>
                </c:pt>
                <c:pt idx="6" formatCode="#,##0">
                  <c:v>495.92041134585503</c:v>
                </c:pt>
                <c:pt idx="7" formatCode="#,##0">
                  <c:v>516.80675216086331</c:v>
                </c:pt>
                <c:pt idx="8" formatCode="#,##0">
                  <c:v>603.78503135870437</c:v>
                </c:pt>
              </c:numCache>
            </c:numRef>
          </c:val>
        </c:ser>
        <c:gapWidth val="70"/>
        <c:axId val="125469824"/>
        <c:axId val="125471360"/>
      </c:barChart>
      <c:catAx>
        <c:axId val="125469824"/>
        <c:scaling>
          <c:orientation val="maxMin"/>
        </c:scaling>
        <c:axPos val="l"/>
        <c:tickLblPos val="nextTo"/>
        <c:crossAx val="125471360"/>
        <c:crosses val="autoZero"/>
        <c:auto val="1"/>
        <c:lblAlgn val="ctr"/>
        <c:lblOffset val="100"/>
      </c:catAx>
      <c:valAx>
        <c:axId val="125471360"/>
        <c:scaling>
          <c:orientation val="minMax"/>
        </c:scaling>
        <c:axPos val="t"/>
        <c:majorGridlines/>
        <c:numFmt formatCode="General" sourceLinked="1"/>
        <c:tickLblPos val="high"/>
        <c:crossAx val="1254698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140.90394530318667</c:v>
                </c:pt>
                <c:pt idx="4" formatCode="#,##0">
                  <c:v>254.54807696032404</c:v>
                </c:pt>
                <c:pt idx="5" formatCode="#,##0">
                  <c:v>215.27183420876636</c:v>
                </c:pt>
                <c:pt idx="6" formatCode="#,##0">
                  <c:v>404.36003502237486</c:v>
                </c:pt>
                <c:pt idx="7" formatCode="#,##0">
                  <c:v>414.98685638157991</c:v>
                </c:pt>
                <c:pt idx="8" formatCode="#,##0">
                  <c:v>435.93164772690602</c:v>
                </c:pt>
              </c:numCache>
            </c:numRef>
          </c:val>
        </c:ser>
        <c:gapWidth val="70"/>
        <c:axId val="125569280"/>
        <c:axId val="125599744"/>
      </c:barChart>
      <c:catAx>
        <c:axId val="125569280"/>
        <c:scaling>
          <c:orientation val="maxMin"/>
        </c:scaling>
        <c:axPos val="l"/>
        <c:tickLblPos val="nextTo"/>
        <c:crossAx val="125599744"/>
        <c:crosses val="autoZero"/>
        <c:auto val="1"/>
        <c:lblAlgn val="ctr"/>
        <c:lblOffset val="100"/>
      </c:catAx>
      <c:valAx>
        <c:axId val="125599744"/>
        <c:scaling>
          <c:orientation val="minMax"/>
        </c:scaling>
        <c:axPos val="t"/>
        <c:majorGridlines/>
        <c:numFmt formatCode="General" sourceLinked="1"/>
        <c:tickLblPos val="high"/>
        <c:crossAx val="1255692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2388.5295737835272</c:v>
                </c:pt>
                <c:pt idx="1">
                  <c:v>421.17081082935903</c:v>
                </c:pt>
                <c:pt idx="2">
                  <c:v>357.55137808486256</c:v>
                </c:pt>
                <c:pt idx="3">
                  <c:v>1764.9788188713292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252.26389673116802</c:v>
                </c:pt>
                <c:pt idx="1">
                  <c:v>55.358965171557031</c:v>
                </c:pt>
                <c:pt idx="2">
                  <c:v>33.877083816492494</c:v>
                </c:pt>
                <c:pt idx="3">
                  <c:v>83.511353097821015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322.65105000463501</c:v>
                </c:pt>
                <c:pt idx="1">
                  <c:v>345.61542045497401</c:v>
                </c:pt>
                <c:pt idx="2">
                  <c:v>54.20076896362</c:v>
                </c:pt>
                <c:pt idx="3">
                  <c:v>72.165915434789994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555840"/>
        <c:axId val="125557376"/>
      </c:barChart>
      <c:catAx>
        <c:axId val="125555840"/>
        <c:scaling>
          <c:orientation val="maxMin"/>
        </c:scaling>
        <c:axPos val="l"/>
        <c:tickLblPos val="nextTo"/>
        <c:crossAx val="125557376"/>
        <c:crosses val="autoZero"/>
        <c:auto val="1"/>
        <c:lblAlgn val="ctr"/>
        <c:lblOffset val="100"/>
      </c:catAx>
      <c:valAx>
        <c:axId val="125557376"/>
        <c:scaling>
          <c:orientation val="minMax"/>
        </c:scaling>
        <c:axPos val="t"/>
        <c:majorGridlines/>
        <c:numFmt formatCode="#,##0" sourceLinked="1"/>
        <c:tickLblPos val="high"/>
        <c:crossAx val="1255558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0.80599773582565604</c:v>
                </c:pt>
                <c:pt idx="1">
                  <c:v>0.51228276056947786</c:v>
                </c:pt>
                <c:pt idx="2">
                  <c:v>0.80235171600132316</c:v>
                </c:pt>
                <c:pt idx="3">
                  <c:v>0.91894578651869296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8.5125230111262509E-2</c:v>
                </c:pt>
                <c:pt idx="1">
                  <c:v>6.7334779075762879E-2</c:v>
                </c:pt>
                <c:pt idx="2">
                  <c:v>7.6020784701973904E-2</c:v>
                </c:pt>
                <c:pt idx="3">
                  <c:v>4.3480638540916168E-2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0.10887703406308137</c:v>
                </c:pt>
                <c:pt idx="1">
                  <c:v>0.42038246035475929</c:v>
                </c:pt>
                <c:pt idx="2">
                  <c:v>0.12162749929670288</c:v>
                </c:pt>
                <c:pt idx="3">
                  <c:v>3.7573574940390937E-2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650816"/>
        <c:axId val="125652352"/>
      </c:barChart>
      <c:catAx>
        <c:axId val="125650816"/>
        <c:scaling>
          <c:orientation val="maxMin"/>
        </c:scaling>
        <c:axPos val="l"/>
        <c:tickLblPos val="nextTo"/>
        <c:crossAx val="125652352"/>
        <c:crosses val="autoZero"/>
        <c:auto val="1"/>
        <c:lblAlgn val="ctr"/>
        <c:lblOffset val="100"/>
      </c:catAx>
      <c:valAx>
        <c:axId val="125652352"/>
        <c:scaling>
          <c:orientation val="minMax"/>
        </c:scaling>
        <c:axPos val="t"/>
        <c:majorGridlines/>
        <c:numFmt formatCode="0%" sourceLinked="1"/>
        <c:tickLblPos val="high"/>
        <c:crossAx val="1256508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1017.63612896727</c:v>
                </c:pt>
                <c:pt idx="4" formatCode="#,##0">
                  <c:v>1202.572968089009</c:v>
                </c:pt>
                <c:pt idx="5" formatCode="#,##0">
                  <c:v>268.70817577330178</c:v>
                </c:pt>
                <c:pt idx="6" formatCode="#,##0">
                  <c:v>710.5243778998331</c:v>
                </c:pt>
                <c:pt idx="7" formatCode="#,##0">
                  <c:v>1031.1801159740719</c:v>
                </c:pt>
                <c:pt idx="8" formatCode="#,##0">
                  <c:v>1983.010997884915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69.476094862243997</c:v>
                </c:pt>
                <c:pt idx="4" formatCode="#,##0">
                  <c:v>76.43018312243197</c:v>
                </c:pt>
                <c:pt idx="5" formatCode="#,##0">
                  <c:v>23.600755931795497</c:v>
                </c:pt>
                <c:pt idx="6" formatCode="#,##0">
                  <c:v>48.816840597899017</c:v>
                </c:pt>
                <c:pt idx="7" formatCode="#,##0">
                  <c:v>61.924828946891012</c:v>
                </c:pt>
                <c:pt idx="8" formatCode="#,##0">
                  <c:v>144.76259535577802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113.81210198954599</c:v>
                </c:pt>
                <c:pt idx="4" formatCode="#,##0">
                  <c:v>215.14315093026903</c:v>
                </c:pt>
                <c:pt idx="5" formatCode="#,##0">
                  <c:v>28.4245740825437</c:v>
                </c:pt>
                <c:pt idx="6" formatCode="#,##0">
                  <c:v>86.054306723547001</c:v>
                </c:pt>
                <c:pt idx="7" formatCode="#,##0">
                  <c:v>134.05268808500699</c:v>
                </c:pt>
                <c:pt idx="8" formatCode="#,##0">
                  <c:v>217.14633304710699</c:v>
                </c:pt>
              </c:numCache>
            </c:numRef>
          </c:val>
        </c:ser>
        <c:gapWidth val="50"/>
        <c:overlap val="100"/>
        <c:axId val="125783424"/>
        <c:axId val="125801984"/>
      </c:barChart>
      <c:catAx>
        <c:axId val="125783424"/>
        <c:scaling>
          <c:orientation val="maxMin"/>
        </c:scaling>
        <c:axPos val="l"/>
        <c:tickLblPos val="nextTo"/>
        <c:crossAx val="125801984"/>
        <c:crosses val="autoZero"/>
        <c:auto val="1"/>
        <c:lblAlgn val="ctr"/>
        <c:lblOffset val="100"/>
      </c:catAx>
      <c:valAx>
        <c:axId val="125801984"/>
        <c:scaling>
          <c:orientation val="minMax"/>
        </c:scaling>
        <c:axPos val="t"/>
        <c:majorGridlines/>
        <c:numFmt formatCode="General" sourceLinked="1"/>
        <c:tickLblPos val="high"/>
        <c:crossAx val="1257834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0.84737739680076607</c:v>
                </c:pt>
                <c:pt idx="4" formatCode="0%">
                  <c:v>0.80485623554081709</c:v>
                </c:pt>
                <c:pt idx="5" formatCode="0%">
                  <c:v>0.83779265628460597</c:v>
                </c:pt>
                <c:pt idx="6" formatCode="0%">
                  <c:v>0.84046384999950874</c:v>
                </c:pt>
                <c:pt idx="7" formatCode="0%">
                  <c:v>0.84029963896989857</c:v>
                </c:pt>
                <c:pt idx="8" formatCode="0%">
                  <c:v>0.84566256427535391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5.7852183829201383E-2</c:v>
                </c:pt>
                <c:pt idx="4" formatCode="0%">
                  <c:v>5.1153078525762105E-2</c:v>
                </c:pt>
                <c:pt idx="5" formatCode="0%">
                  <c:v>7.3583693333934552E-2</c:v>
                </c:pt>
                <c:pt idx="6" formatCode="0%">
                  <c:v>5.7744380164682543E-2</c:v>
                </c:pt>
                <c:pt idx="7" formatCode="0%">
                  <c:v>5.0462000383116025E-2</c:v>
                </c:pt>
                <c:pt idx="8" formatCode="0%">
                  <c:v>6.1734558068662515E-2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9.477041937003261E-2</c:v>
                </c:pt>
                <c:pt idx="4" formatCode="0%">
                  <c:v>0.14399068593342079</c:v>
                </c:pt>
                <c:pt idx="5" formatCode="0%">
                  <c:v>8.862365038145946E-2</c:v>
                </c:pt>
                <c:pt idx="6" formatCode="0%">
                  <c:v>0.10179176983580863</c:v>
                </c:pt>
                <c:pt idx="7" formatCode="0%">
                  <c:v>0.10923836064698531</c:v>
                </c:pt>
                <c:pt idx="8" formatCode="0%">
                  <c:v>9.2602877655983504E-2</c:v>
                </c:pt>
              </c:numCache>
            </c:numRef>
          </c:val>
        </c:ser>
        <c:gapWidth val="50"/>
        <c:overlap val="100"/>
        <c:axId val="125871232"/>
        <c:axId val="125872768"/>
      </c:barChart>
      <c:catAx>
        <c:axId val="125871232"/>
        <c:scaling>
          <c:orientation val="maxMin"/>
        </c:scaling>
        <c:axPos val="l"/>
        <c:tickLblPos val="nextTo"/>
        <c:crossAx val="125872768"/>
        <c:crosses val="autoZero"/>
        <c:auto val="1"/>
        <c:lblAlgn val="ctr"/>
        <c:lblOffset val="100"/>
      </c:catAx>
      <c:valAx>
        <c:axId val="125872768"/>
        <c:scaling>
          <c:orientation val="minMax"/>
        </c:scaling>
        <c:axPos val="t"/>
        <c:majorGridlines/>
        <c:numFmt formatCode="0%" sourceLinked="1"/>
        <c:tickLblPos val="high"/>
        <c:crossAx val="12587123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15075" y="3352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38850" y="3886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72175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3752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34100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86500" y="4086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57925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3543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76975" y="3714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3" customWidth="1"/>
    <col min="2" max="2" width="57.7109375" style="33" customWidth="1"/>
  </cols>
  <sheetData>
    <row r="1" spans="1:2" ht="18.75">
      <c r="A1" s="47" t="s">
        <v>63</v>
      </c>
    </row>
    <row r="2" spans="1:2" ht="18.75">
      <c r="A2" s="47" t="s">
        <v>64</v>
      </c>
    </row>
    <row r="4" spans="1:2" ht="12.75">
      <c r="A4" s="64" t="s">
        <v>62</v>
      </c>
      <c r="B4" s="65"/>
    </row>
    <row r="5" spans="1:2" ht="12.75">
      <c r="A5" s="66"/>
      <c r="B5" s="67"/>
    </row>
    <row r="6" spans="1:2">
      <c r="A6" s="29" t="s">
        <v>48</v>
      </c>
      <c r="B6" s="39" t="s">
        <v>49</v>
      </c>
    </row>
    <row r="7" spans="1:2">
      <c r="A7" s="30"/>
      <c r="B7" s="40"/>
    </row>
    <row r="8" spans="1:2">
      <c r="A8" s="29" t="s">
        <v>50</v>
      </c>
      <c r="B8" s="39" t="s">
        <v>51</v>
      </c>
    </row>
    <row r="9" spans="1:2">
      <c r="A9" s="31" t="s">
        <v>52</v>
      </c>
      <c r="B9" s="41">
        <v>176</v>
      </c>
    </row>
    <row r="10" spans="1:2">
      <c r="A10" s="30"/>
      <c r="B10" s="40"/>
    </row>
    <row r="11" spans="1:2" ht="60">
      <c r="A11" s="29" t="s">
        <v>53</v>
      </c>
      <c r="B11" s="42" t="s">
        <v>58</v>
      </c>
    </row>
    <row r="12" spans="1:2">
      <c r="A12" s="31" t="s">
        <v>54</v>
      </c>
      <c r="B12" s="43" t="s">
        <v>59</v>
      </c>
    </row>
    <row r="13" spans="1:2">
      <c r="A13" s="31" t="s">
        <v>55</v>
      </c>
      <c r="B13" s="44" t="s">
        <v>56</v>
      </c>
    </row>
    <row r="14" spans="1:2">
      <c r="A14" s="30"/>
      <c r="B14" s="45"/>
    </row>
    <row r="15" spans="1:2" ht="30">
      <c r="A15" s="29" t="s">
        <v>7</v>
      </c>
      <c r="B15" s="46" t="s">
        <v>60</v>
      </c>
    </row>
    <row r="16" spans="1:2">
      <c r="A16" s="30"/>
      <c r="B16" s="45"/>
    </row>
    <row r="17" spans="1:2" ht="30">
      <c r="A17" s="29" t="s">
        <v>57</v>
      </c>
      <c r="B17" s="63" t="s">
        <v>138</v>
      </c>
    </row>
    <row r="18" spans="1:2">
      <c r="A18" s="32"/>
      <c r="B18" s="40"/>
    </row>
    <row r="20" spans="1:2" ht="17.100000000000001" customHeight="1">
      <c r="A20" s="48" t="s">
        <v>65</v>
      </c>
    </row>
    <row r="21" spans="1:2" ht="15" customHeight="1">
      <c r="A21" s="49" t="s">
        <v>83</v>
      </c>
    </row>
    <row r="22" spans="1:2" ht="15" customHeight="1">
      <c r="A22" s="49" t="s">
        <v>66</v>
      </c>
    </row>
    <row r="23" spans="1:2" ht="15" customHeight="1">
      <c r="A23" s="49" t="s">
        <v>67</v>
      </c>
    </row>
    <row r="24" spans="1:2" ht="15" customHeight="1">
      <c r="A24" s="49" t="s">
        <v>68</v>
      </c>
    </row>
    <row r="25" spans="1:2" ht="15" customHeight="1">
      <c r="A25" s="49" t="s">
        <v>69</v>
      </c>
    </row>
    <row r="26" spans="1:2" ht="15" customHeight="1">
      <c r="A26" s="49" t="s">
        <v>70</v>
      </c>
    </row>
    <row r="27" spans="1:2" ht="15" customHeight="1">
      <c r="A27" s="49" t="s">
        <v>71</v>
      </c>
    </row>
    <row r="31" spans="1:2">
      <c r="A31" s="52" t="s">
        <v>64</v>
      </c>
    </row>
    <row r="32" spans="1:2">
      <c r="A32" s="52" t="s">
        <v>84</v>
      </c>
    </row>
    <row r="33" spans="1:1">
      <c r="A33" s="52" t="s">
        <v>85</v>
      </c>
    </row>
    <row r="34" spans="1:1">
      <c r="A34" s="52"/>
    </row>
    <row r="35" spans="1:1">
      <c r="A35" s="52" t="s">
        <v>86</v>
      </c>
    </row>
    <row r="36" spans="1:1">
      <c r="A36" s="52" t="s">
        <v>63</v>
      </c>
    </row>
    <row r="37" spans="1:1">
      <c r="A37" s="52" t="s">
        <v>87</v>
      </c>
    </row>
    <row r="38" spans="1:1">
      <c r="A38" s="62" t="s">
        <v>88</v>
      </c>
    </row>
    <row r="39" spans="1:1">
      <c r="A39" s="52"/>
    </row>
    <row r="40" spans="1:1">
      <c r="A40" s="52" t="s">
        <v>137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1" customWidth="1"/>
    <col min="2" max="2" width="70.7109375" style="61" customWidth="1"/>
    <col min="3" max="16384" width="11.42578125" style="53"/>
  </cols>
  <sheetData>
    <row r="1" spans="1:2">
      <c r="A1" s="68" t="s">
        <v>89</v>
      </c>
      <c r="B1" s="68" t="s">
        <v>90</v>
      </c>
    </row>
    <row r="2" spans="1:2">
      <c r="A2" s="69"/>
      <c r="B2" s="69"/>
    </row>
    <row r="3" spans="1:2">
      <c r="A3" s="54" t="s">
        <v>18</v>
      </c>
      <c r="B3" s="55" t="s">
        <v>91</v>
      </c>
    </row>
    <row r="4" spans="1:2">
      <c r="A4" s="56" t="s">
        <v>24</v>
      </c>
      <c r="B4" s="57" t="s">
        <v>92</v>
      </c>
    </row>
    <row r="5" spans="1:2" ht="30">
      <c r="A5" s="56" t="s">
        <v>19</v>
      </c>
      <c r="B5" s="57" t="s">
        <v>93</v>
      </c>
    </row>
    <row r="6" spans="1:2" ht="45">
      <c r="A6" s="56" t="s">
        <v>25</v>
      </c>
      <c r="B6" s="57" t="s">
        <v>94</v>
      </c>
    </row>
    <row r="7" spans="1:2">
      <c r="A7" s="56" t="s">
        <v>72</v>
      </c>
      <c r="B7" s="57" t="s">
        <v>95</v>
      </c>
    </row>
    <row r="8" spans="1:2" ht="30">
      <c r="A8" s="56" t="s">
        <v>20</v>
      </c>
      <c r="B8" s="57" t="s">
        <v>96</v>
      </c>
    </row>
    <row r="9" spans="1:2" ht="30">
      <c r="A9" s="56" t="s">
        <v>21</v>
      </c>
      <c r="B9" s="57" t="s">
        <v>97</v>
      </c>
    </row>
    <row r="10" spans="1:2" ht="17.25">
      <c r="A10" s="56" t="s">
        <v>98</v>
      </c>
      <c r="B10" s="57" t="s">
        <v>99</v>
      </c>
    </row>
    <row r="11" spans="1:2" ht="45">
      <c r="A11" s="56" t="s">
        <v>22</v>
      </c>
      <c r="B11" s="57" t="s">
        <v>100</v>
      </c>
    </row>
    <row r="12" spans="1:2" ht="17.25">
      <c r="A12" s="56" t="s">
        <v>101</v>
      </c>
      <c r="B12" s="58" t="s">
        <v>102</v>
      </c>
    </row>
    <row r="13" spans="1:2" ht="17.25">
      <c r="A13" s="56" t="s">
        <v>103</v>
      </c>
      <c r="B13" s="58" t="s">
        <v>104</v>
      </c>
    </row>
    <row r="14" spans="1:2">
      <c r="A14" s="56" t="s">
        <v>79</v>
      </c>
      <c r="B14" s="58" t="s">
        <v>105</v>
      </c>
    </row>
    <row r="15" spans="1:2">
      <c r="A15" s="56" t="s">
        <v>80</v>
      </c>
      <c r="B15" s="58" t="s">
        <v>106</v>
      </c>
    </row>
    <row r="16" spans="1:2">
      <c r="A16" s="56" t="s">
        <v>26</v>
      </c>
      <c r="B16" s="58" t="s">
        <v>107</v>
      </c>
    </row>
    <row r="17" spans="1:2" ht="30">
      <c r="A17" s="56" t="s">
        <v>81</v>
      </c>
      <c r="B17" s="58" t="s">
        <v>108</v>
      </c>
    </row>
    <row r="18" spans="1:2">
      <c r="A18" s="56" t="s">
        <v>27</v>
      </c>
      <c r="B18" s="58" t="s">
        <v>109</v>
      </c>
    </row>
    <row r="19" spans="1:2">
      <c r="A19" s="56" t="s">
        <v>28</v>
      </c>
      <c r="B19" s="58" t="s">
        <v>110</v>
      </c>
    </row>
    <row r="20" spans="1:2" ht="30">
      <c r="A20" s="56" t="s">
        <v>82</v>
      </c>
      <c r="B20" s="58" t="s">
        <v>111</v>
      </c>
    </row>
    <row r="21" spans="1:2">
      <c r="A21" s="56" t="s">
        <v>29</v>
      </c>
      <c r="B21" s="58" t="s">
        <v>112</v>
      </c>
    </row>
    <row r="22" spans="1:2" ht="17.25">
      <c r="A22" s="56" t="s">
        <v>113</v>
      </c>
      <c r="B22" s="58" t="s">
        <v>114</v>
      </c>
    </row>
    <row r="23" spans="1:2" ht="45">
      <c r="A23" s="56" t="s">
        <v>115</v>
      </c>
      <c r="B23" s="58" t="s">
        <v>116</v>
      </c>
    </row>
    <row r="24" spans="1:2">
      <c r="A24" s="56" t="s">
        <v>30</v>
      </c>
      <c r="B24" s="58" t="s">
        <v>117</v>
      </c>
    </row>
    <row r="25" spans="1:2">
      <c r="A25" s="56" t="s">
        <v>118</v>
      </c>
      <c r="B25" s="58" t="s">
        <v>119</v>
      </c>
    </row>
    <row r="26" spans="1:2">
      <c r="A26" s="56" t="s">
        <v>32</v>
      </c>
      <c r="B26" s="58" t="s">
        <v>120</v>
      </c>
    </row>
    <row r="27" spans="1:2">
      <c r="A27" s="56" t="s">
        <v>33</v>
      </c>
      <c r="B27" s="58" t="s">
        <v>121</v>
      </c>
    </row>
    <row r="28" spans="1:2">
      <c r="A28" s="56" t="s">
        <v>34</v>
      </c>
      <c r="B28" s="58" t="s">
        <v>122</v>
      </c>
    </row>
    <row r="29" spans="1:2">
      <c r="A29" s="56" t="s">
        <v>35</v>
      </c>
      <c r="B29" s="58" t="s">
        <v>123</v>
      </c>
    </row>
    <row r="30" spans="1:2">
      <c r="A30" s="56" t="s">
        <v>124</v>
      </c>
      <c r="B30" s="58" t="s">
        <v>125</v>
      </c>
    </row>
    <row r="31" spans="1:2">
      <c r="A31" s="56" t="s">
        <v>37</v>
      </c>
      <c r="B31" s="58" t="s">
        <v>126</v>
      </c>
    </row>
    <row r="32" spans="1:2">
      <c r="A32" s="56" t="s">
        <v>38</v>
      </c>
      <c r="B32" s="58" t="s">
        <v>127</v>
      </c>
    </row>
    <row r="33" spans="1:2">
      <c r="A33" s="56" t="s">
        <v>39</v>
      </c>
      <c r="B33" s="58" t="s">
        <v>128</v>
      </c>
    </row>
    <row r="34" spans="1:2">
      <c r="A34" s="56" t="s">
        <v>40</v>
      </c>
      <c r="B34" s="58" t="s">
        <v>129</v>
      </c>
    </row>
    <row r="35" spans="1:2">
      <c r="A35" s="56" t="s">
        <v>41</v>
      </c>
      <c r="B35" s="58" t="s">
        <v>130</v>
      </c>
    </row>
    <row r="36" spans="1:2">
      <c r="A36" s="56" t="s">
        <v>42</v>
      </c>
      <c r="B36" s="58" t="s">
        <v>131</v>
      </c>
    </row>
    <row r="37" spans="1:2" ht="30">
      <c r="A37" s="56" t="s">
        <v>43</v>
      </c>
      <c r="B37" s="58" t="s">
        <v>132</v>
      </c>
    </row>
    <row r="38" spans="1:2">
      <c r="A38" s="56" t="s">
        <v>133</v>
      </c>
      <c r="B38" s="58" t="s">
        <v>134</v>
      </c>
    </row>
    <row r="39" spans="1:2">
      <c r="A39" s="59" t="s">
        <v>135</v>
      </c>
      <c r="B39" s="60" t="s">
        <v>136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J3" sqref="J3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73</v>
      </c>
      <c r="I1" s="71" t="s">
        <v>139</v>
      </c>
    </row>
    <row r="3" spans="1:9" ht="50.1" customHeight="1">
      <c r="A3" s="2" t="s">
        <v>18</v>
      </c>
      <c r="B3" s="2" t="s">
        <v>19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2963.4445205193301</v>
      </c>
      <c r="D4" s="7">
        <f t="shared" ref="D4:D12" si="0">C4/$C$13</f>
        <v>0.39867267606247664</v>
      </c>
      <c r="E4" s="6">
        <v>92880</v>
      </c>
      <c r="F4" s="6">
        <v>11275</v>
      </c>
      <c r="G4" s="6">
        <f>(C4*10000)/E4</f>
        <v>319.06164088278746</v>
      </c>
      <c r="H4" s="6">
        <f>(C4*10000)/F4</f>
        <v>2628.3321689750155</v>
      </c>
      <c r="I4" s="6">
        <f>(C4*10000)/(E4+F4)</f>
        <v>284.52254049439102</v>
      </c>
    </row>
    <row r="5" spans="1:9" ht="15" customHeight="1">
      <c r="A5" s="8">
        <v>12</v>
      </c>
      <c r="B5" s="8" t="s">
        <v>1</v>
      </c>
      <c r="C5" s="9">
        <v>822.14519645589007</v>
      </c>
      <c r="D5" s="10">
        <f t="shared" si="0"/>
        <v>0.11060332775372514</v>
      </c>
      <c r="E5" s="9">
        <v>1431</v>
      </c>
      <c r="F5" s="9">
        <v>10643</v>
      </c>
      <c r="G5" s="9">
        <f t="shared" ref="G5:G12" si="1">(C5*10000)/E5</f>
        <v>5745.2494511243185</v>
      </c>
      <c r="H5" s="9">
        <f t="shared" ref="H5:H12" si="2">(C5*10000)/F5</f>
        <v>772.47505069612896</v>
      </c>
      <c r="I5" s="9">
        <f t="shared" ref="I5:I12" si="3">(C5*10000)/(E5+F5)</f>
        <v>680.92197818112481</v>
      </c>
    </row>
    <row r="6" spans="1:9" ht="15" customHeight="1">
      <c r="A6" s="8">
        <v>13</v>
      </c>
      <c r="B6" s="8" t="s">
        <v>2</v>
      </c>
      <c r="C6" s="9">
        <v>445.62923086497506</v>
      </c>
      <c r="D6" s="10">
        <f t="shared" si="0"/>
        <v>5.9950573317791918E-2</v>
      </c>
      <c r="E6" s="9">
        <v>13166</v>
      </c>
      <c r="F6" s="9">
        <v>8345</v>
      </c>
      <c r="G6" s="9">
        <f t="shared" si="1"/>
        <v>338.46971811102463</v>
      </c>
      <c r="H6" s="9">
        <f t="shared" si="2"/>
        <v>534.00746658475146</v>
      </c>
      <c r="I6" s="9">
        <f t="shared" si="3"/>
        <v>207.16341911811401</v>
      </c>
    </row>
    <row r="7" spans="1:9" ht="15" customHeight="1">
      <c r="A7" s="8">
        <v>14</v>
      </c>
      <c r="B7" s="8" t="s">
        <v>3</v>
      </c>
      <c r="C7" s="9">
        <v>1920.6560874039401</v>
      </c>
      <c r="D7" s="10">
        <f t="shared" si="0"/>
        <v>0.25838617759134802</v>
      </c>
      <c r="E7" s="9">
        <v>70189</v>
      </c>
      <c r="F7" s="9">
        <v>35813</v>
      </c>
      <c r="G7" s="9">
        <f t="shared" si="1"/>
        <v>273.64061140690706</v>
      </c>
      <c r="H7" s="9">
        <f t="shared" si="2"/>
        <v>536.30136749335156</v>
      </c>
      <c r="I7" s="9">
        <f t="shared" si="3"/>
        <v>181.19055182014867</v>
      </c>
    </row>
    <row r="8" spans="1:9" ht="15" customHeight="1">
      <c r="A8" s="8">
        <v>15</v>
      </c>
      <c r="B8" s="8" t="s">
        <v>4</v>
      </c>
      <c r="C8" s="9">
        <v>849.14438738973104</v>
      </c>
      <c r="D8" s="10">
        <f t="shared" si="0"/>
        <v>0.11423553332618842</v>
      </c>
      <c r="E8" s="9">
        <v>3625</v>
      </c>
      <c r="F8" s="9">
        <v>12271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146.20273065220599</v>
      </c>
      <c r="D9" s="10">
        <f t="shared" si="0"/>
        <v>1.9668677268350518E-2</v>
      </c>
      <c r="E9" s="9">
        <v>109</v>
      </c>
      <c r="F9" s="9">
        <v>15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169.65042607862199</v>
      </c>
      <c r="D10" s="10">
        <f t="shared" si="0"/>
        <v>2.2823099569298122E-2</v>
      </c>
      <c r="E10" s="9">
        <v>1157</v>
      </c>
      <c r="F10" s="9">
        <v>1939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76.438023552321198</v>
      </c>
      <c r="D11" s="10">
        <f t="shared" si="0"/>
        <v>1.0283219811110257E-2</v>
      </c>
      <c r="E11" s="9">
        <v>41</v>
      </c>
      <c r="F11" s="9">
        <v>82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39.966615346429599</v>
      </c>
      <c r="D12" s="10">
        <f t="shared" si="0"/>
        <v>5.3767152997109069E-3</v>
      </c>
      <c r="E12" s="9">
        <v>72</v>
      </c>
      <c r="F12" s="9">
        <v>43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70"/>
      <c r="B13" s="70"/>
      <c r="C13" s="11">
        <f>SUM(C4:C12)</f>
        <v>7433.2772182634453</v>
      </c>
      <c r="D13" s="12"/>
      <c r="E13" s="11">
        <f>SUM(E4:E12)</f>
        <v>182670</v>
      </c>
      <c r="F13" s="11">
        <f>SUM(F4:F12)</f>
        <v>80426</v>
      </c>
      <c r="G13" s="11">
        <f>(C13*10000)/E13</f>
        <v>406.92380895951419</v>
      </c>
      <c r="H13" s="11">
        <f>(C13*10000)/F13</f>
        <v>924.2380844830584</v>
      </c>
      <c r="I13" s="11">
        <f>(C13*10000)/(E13+F13)</f>
        <v>282.53098558181978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G6" sqref="G6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74</v>
      </c>
      <c r="I1" s="71" t="s">
        <v>139</v>
      </c>
    </row>
    <row r="3" spans="1:9" ht="50.1" customHeight="1">
      <c r="A3" s="2" t="s">
        <v>24</v>
      </c>
      <c r="B3" s="2" t="s">
        <v>25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</row>
    <row r="7" spans="1:9" ht="15" customHeight="1">
      <c r="A7" s="8">
        <v>4</v>
      </c>
      <c r="B7" s="8" t="s">
        <v>12</v>
      </c>
      <c r="C7" s="9">
        <v>1200.92432581906</v>
      </c>
      <c r="D7" s="10">
        <f t="shared" ref="D7:D12" si="0">C7/$C$13</f>
        <v>0.16156054598211478</v>
      </c>
      <c r="E7" s="9">
        <v>48883</v>
      </c>
      <c r="F7" s="9">
        <v>36347</v>
      </c>
      <c r="G7" s="9">
        <f t="shared" ref="G7:G12" si="1">(C7*10000)/E7</f>
        <v>245.67320455353806</v>
      </c>
      <c r="H7" s="9">
        <f t="shared" ref="H7:H12" si="2">(C7*10000)/F7</f>
        <v>330.40535004788842</v>
      </c>
      <c r="I7" s="9">
        <f t="shared" ref="I7:I12" si="3">(C7*10000)/(E7+F7)</f>
        <v>140.90394530318667</v>
      </c>
    </row>
    <row r="8" spans="1:9" ht="15" customHeight="1">
      <c r="A8" s="8">
        <v>5</v>
      </c>
      <c r="B8" s="8" t="s">
        <v>13</v>
      </c>
      <c r="C8" s="9">
        <v>1494.1463021417101</v>
      </c>
      <c r="D8" s="10">
        <f t="shared" si="0"/>
        <v>0.20100774641777291</v>
      </c>
      <c r="E8" s="9">
        <v>44510</v>
      </c>
      <c r="F8" s="9">
        <v>14188</v>
      </c>
      <c r="G8" s="9">
        <f t="shared" si="1"/>
        <v>335.68777850858459</v>
      </c>
      <c r="H8" s="9">
        <f t="shared" si="2"/>
        <v>1053.1056541737455</v>
      </c>
      <c r="I8" s="9">
        <f t="shared" si="3"/>
        <v>254.54807696032404</v>
      </c>
    </row>
    <row r="9" spans="1:9" ht="15" customHeight="1">
      <c r="A9" s="8">
        <v>6</v>
      </c>
      <c r="B9" s="8" t="s">
        <v>14</v>
      </c>
      <c r="C9" s="9">
        <v>320.73350578764098</v>
      </c>
      <c r="D9" s="10">
        <f t="shared" si="0"/>
        <v>4.314833099451789E-2</v>
      </c>
      <c r="E9" s="9">
        <v>9648</v>
      </c>
      <c r="F9" s="9">
        <v>5251</v>
      </c>
      <c r="G9" s="9">
        <f t="shared" si="1"/>
        <v>332.43522573345876</v>
      </c>
      <c r="H9" s="9">
        <f t="shared" si="2"/>
        <v>610.80461966795087</v>
      </c>
      <c r="I9" s="9">
        <f t="shared" si="3"/>
        <v>215.27183420876636</v>
      </c>
    </row>
    <row r="10" spans="1:9" ht="15" customHeight="1">
      <c r="A10" s="8">
        <v>7</v>
      </c>
      <c r="B10" s="8" t="s">
        <v>15</v>
      </c>
      <c r="C10" s="9">
        <v>845.39552522127906</v>
      </c>
      <c r="D10" s="10">
        <f t="shared" si="0"/>
        <v>0.1137311982854822</v>
      </c>
      <c r="E10" s="9">
        <v>17047</v>
      </c>
      <c r="F10" s="9">
        <v>3860</v>
      </c>
      <c r="G10" s="9">
        <f t="shared" si="1"/>
        <v>495.92041134585503</v>
      </c>
      <c r="H10" s="9">
        <f t="shared" si="2"/>
        <v>2190.143847723521</v>
      </c>
      <c r="I10" s="9">
        <f t="shared" si="3"/>
        <v>404.36003502237486</v>
      </c>
    </row>
    <row r="11" spans="1:9" ht="15" customHeight="1">
      <c r="A11" s="8">
        <v>8</v>
      </c>
      <c r="B11" s="8" t="s">
        <v>16</v>
      </c>
      <c r="C11" s="9">
        <v>1227.15763300597</v>
      </c>
      <c r="D11" s="10">
        <f t="shared" si="0"/>
        <v>0.16508971708883136</v>
      </c>
      <c r="E11" s="9">
        <v>23745</v>
      </c>
      <c r="F11" s="9">
        <v>5826</v>
      </c>
      <c r="G11" s="9">
        <f t="shared" si="1"/>
        <v>516.80675216086331</v>
      </c>
      <c r="H11" s="9">
        <f t="shared" si="2"/>
        <v>2106.3467782457433</v>
      </c>
      <c r="I11" s="9">
        <f t="shared" si="3"/>
        <v>414.98685638157991</v>
      </c>
    </row>
    <row r="12" spans="1:9" ht="15" customHeight="1">
      <c r="A12" s="8">
        <v>9</v>
      </c>
      <c r="B12" s="8" t="s">
        <v>17</v>
      </c>
      <c r="C12" s="9">
        <v>2344.9199262878001</v>
      </c>
      <c r="D12" s="10">
        <f t="shared" si="0"/>
        <v>0.31546246123128086</v>
      </c>
      <c r="E12" s="9">
        <v>38837</v>
      </c>
      <c r="F12" s="9">
        <v>14954</v>
      </c>
      <c r="G12" s="9">
        <f t="shared" si="1"/>
        <v>603.78503135870437</v>
      </c>
      <c r="H12" s="9">
        <f t="shared" si="2"/>
        <v>1568.088756378093</v>
      </c>
      <c r="I12" s="9">
        <f t="shared" si="3"/>
        <v>435.93164772690602</v>
      </c>
    </row>
    <row r="13" spans="1:9" ht="15" customHeight="1">
      <c r="A13" s="70"/>
      <c r="B13" s="70"/>
      <c r="C13" s="11">
        <f>SUM(C4:C12)</f>
        <v>7433.2772182634599</v>
      </c>
      <c r="D13" s="12"/>
      <c r="E13" s="11">
        <f>SUM(E4:E12)</f>
        <v>182670</v>
      </c>
      <c r="F13" s="11">
        <f>SUM(F4:F12)</f>
        <v>80426</v>
      </c>
      <c r="G13" s="11">
        <f>(C13*10000)/E13</f>
        <v>406.92380895951493</v>
      </c>
      <c r="H13" s="11">
        <f>(C13*10000)/F13</f>
        <v>924.23808448306011</v>
      </c>
      <c r="I13" s="11">
        <f>(C13*10000)/(E13+F13)</f>
        <v>282.53098558182029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75</v>
      </c>
      <c r="J1" s="71" t="s">
        <v>139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322.65105000463501</v>
      </c>
      <c r="D4" s="15">
        <v>574.91494673580303</v>
      </c>
      <c r="E4" s="15">
        <v>2388.5295737835272</v>
      </c>
      <c r="F4" s="15">
        <v>252.26389673116802</v>
      </c>
      <c r="G4" s="15">
        <v>322.65105000463501</v>
      </c>
      <c r="H4" s="16">
        <f>E4/SUM($E4:$G4)</f>
        <v>0.80599773582565604</v>
      </c>
      <c r="I4" s="16">
        <f t="shared" ref="I4:J4" si="0">F4/SUM($E4:$G4)</f>
        <v>8.5125230111262509E-2</v>
      </c>
      <c r="J4" s="16">
        <f t="shared" si="0"/>
        <v>0.10887703406308137</v>
      </c>
    </row>
    <row r="5" spans="1:10" ht="15" customHeight="1">
      <c r="A5" s="8">
        <v>12</v>
      </c>
      <c r="B5" s="8" t="s">
        <v>1</v>
      </c>
      <c r="C5" s="17">
        <v>345.61542045497401</v>
      </c>
      <c r="D5" s="17">
        <v>400.97438562653105</v>
      </c>
      <c r="E5" s="17">
        <v>421.17081082935903</v>
      </c>
      <c r="F5" s="17">
        <v>55.358965171557031</v>
      </c>
      <c r="G5" s="17">
        <v>345.61542045497401</v>
      </c>
      <c r="H5" s="18">
        <f t="shared" ref="H5:H13" si="1">E5/SUM($E5:$G5)</f>
        <v>0.51228276056947786</v>
      </c>
      <c r="I5" s="18">
        <f t="shared" ref="I5:I13" si="2">F5/SUM($E5:$G5)</f>
        <v>6.7334779075762879E-2</v>
      </c>
      <c r="J5" s="18">
        <f t="shared" ref="J5:J13" si="3">G5/SUM($E5:$G5)</f>
        <v>0.42038246035475929</v>
      </c>
    </row>
    <row r="6" spans="1:10" ht="15" customHeight="1">
      <c r="A6" s="8">
        <v>13</v>
      </c>
      <c r="B6" s="8" t="s">
        <v>2</v>
      </c>
      <c r="C6" s="17">
        <v>54.20076896362</v>
      </c>
      <c r="D6" s="17">
        <v>88.077852780112494</v>
      </c>
      <c r="E6" s="17">
        <v>357.55137808486256</v>
      </c>
      <c r="F6" s="17">
        <v>33.877083816492494</v>
      </c>
      <c r="G6" s="17">
        <v>54.20076896362</v>
      </c>
      <c r="H6" s="18">
        <f t="shared" si="1"/>
        <v>0.80235171600132316</v>
      </c>
      <c r="I6" s="18">
        <f t="shared" si="2"/>
        <v>7.6020784701973904E-2</v>
      </c>
      <c r="J6" s="18">
        <f t="shared" si="3"/>
        <v>0.12162749929670288</v>
      </c>
    </row>
    <row r="7" spans="1:10" ht="15" customHeight="1">
      <c r="A7" s="8">
        <v>14</v>
      </c>
      <c r="B7" s="8" t="s">
        <v>3</v>
      </c>
      <c r="C7" s="17">
        <v>72.165915434789994</v>
      </c>
      <c r="D7" s="17">
        <v>155.67726853261101</v>
      </c>
      <c r="E7" s="17">
        <v>1764.9788188713292</v>
      </c>
      <c r="F7" s="17">
        <v>83.511353097821015</v>
      </c>
      <c r="G7" s="17">
        <v>72.165915434789994</v>
      </c>
      <c r="H7" s="18">
        <f t="shared" si="1"/>
        <v>0.91894578651869296</v>
      </c>
      <c r="I7" s="18">
        <f t="shared" si="2"/>
        <v>4.3480638540916168E-2</v>
      </c>
      <c r="J7" s="18">
        <f t="shared" si="3"/>
        <v>3.7573574940390937E-2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849.14438738973104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146.20273065220599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169.65042607862199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76.438023552321198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39.966615346429599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70"/>
      <c r="B13" s="70"/>
      <c r="C13" s="11">
        <f>SUM(C4:C12)</f>
        <v>794.63315485801911</v>
      </c>
      <c r="D13" s="11">
        <f t="shared" ref="D13:G13" si="4">SUM(D4:D12)</f>
        <v>1219.6444536750573</v>
      </c>
      <c r="E13" s="11">
        <f t="shared" si="4"/>
        <v>6213.6327645883885</v>
      </c>
      <c r="F13" s="11">
        <f t="shared" si="4"/>
        <v>425.01129881703855</v>
      </c>
      <c r="G13" s="11">
        <f t="shared" si="4"/>
        <v>794.63315485801911</v>
      </c>
      <c r="H13" s="19">
        <f t="shared" si="1"/>
        <v>0.83592103215545221</v>
      </c>
      <c r="I13" s="19">
        <f t="shared" si="2"/>
        <v>5.7176839547002554E-2</v>
      </c>
      <c r="J13" s="19">
        <f t="shared" si="3"/>
        <v>0.10690212829754524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76</v>
      </c>
      <c r="J1" s="71" t="s">
        <v>139</v>
      </c>
    </row>
    <row r="3" spans="1:10" ht="50.1" customHeight="1">
      <c r="A3" s="2" t="s">
        <v>24</v>
      </c>
      <c r="B3" s="2" t="s">
        <v>25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  <c r="J6" s="14" t="s">
        <v>47</v>
      </c>
    </row>
    <row r="7" spans="1:10" ht="15" customHeight="1">
      <c r="A7" s="8">
        <v>4</v>
      </c>
      <c r="B7" s="8" t="s">
        <v>12</v>
      </c>
      <c r="C7" s="17">
        <v>113.81210198954599</v>
      </c>
      <c r="D7" s="17">
        <v>183.28819685178999</v>
      </c>
      <c r="E7" s="17">
        <v>1017.63612896727</v>
      </c>
      <c r="F7" s="17">
        <v>69.476094862243997</v>
      </c>
      <c r="G7" s="17">
        <v>113.81210198954599</v>
      </c>
      <c r="H7" s="18">
        <f t="shared" ref="H7:H13" si="0">E7/SUM($E7:$G7)</f>
        <v>0.84737739680076607</v>
      </c>
      <c r="I7" s="18">
        <f t="shared" ref="I7:I13" si="1">F7/SUM($E7:$G7)</f>
        <v>5.7852183829201383E-2</v>
      </c>
      <c r="J7" s="18">
        <f t="shared" ref="J7:J13" si="2">G7/SUM($E7:$G7)</f>
        <v>9.477041937003261E-2</v>
      </c>
    </row>
    <row r="8" spans="1:10" ht="15" customHeight="1">
      <c r="A8" s="8">
        <v>5</v>
      </c>
      <c r="B8" s="8" t="s">
        <v>13</v>
      </c>
      <c r="C8" s="17">
        <v>215.14315093026903</v>
      </c>
      <c r="D8" s="17">
        <v>291.573334052701</v>
      </c>
      <c r="E8" s="17">
        <v>1202.572968089009</v>
      </c>
      <c r="F8" s="17">
        <v>76.43018312243197</v>
      </c>
      <c r="G8" s="17">
        <v>215.14315093026903</v>
      </c>
      <c r="H8" s="18">
        <f t="shared" si="0"/>
        <v>0.80485623554081709</v>
      </c>
      <c r="I8" s="18">
        <f t="shared" si="1"/>
        <v>5.1153078525762105E-2</v>
      </c>
      <c r="J8" s="18">
        <f t="shared" si="2"/>
        <v>0.14399068593342079</v>
      </c>
    </row>
    <row r="9" spans="1:10" ht="15" customHeight="1">
      <c r="A9" s="8">
        <v>6</v>
      </c>
      <c r="B9" s="8" t="s">
        <v>14</v>
      </c>
      <c r="C9" s="17">
        <v>28.4245740825437</v>
      </c>
      <c r="D9" s="17">
        <v>52.025330014339197</v>
      </c>
      <c r="E9" s="17">
        <v>268.70817577330178</v>
      </c>
      <c r="F9" s="17">
        <v>23.600755931795497</v>
      </c>
      <c r="G9" s="17">
        <v>28.4245740825437</v>
      </c>
      <c r="H9" s="18">
        <f t="shared" si="0"/>
        <v>0.83779265628460597</v>
      </c>
      <c r="I9" s="18">
        <f t="shared" si="1"/>
        <v>7.3583693333934552E-2</v>
      </c>
      <c r="J9" s="18">
        <f t="shared" si="2"/>
        <v>8.862365038145946E-2</v>
      </c>
    </row>
    <row r="10" spans="1:10" ht="15" customHeight="1">
      <c r="A10" s="8">
        <v>7</v>
      </c>
      <c r="B10" s="8" t="s">
        <v>15</v>
      </c>
      <c r="C10" s="17">
        <v>86.054306723547001</v>
      </c>
      <c r="D10" s="17">
        <v>134.87114732144602</v>
      </c>
      <c r="E10" s="17">
        <v>710.5243778998331</v>
      </c>
      <c r="F10" s="17">
        <v>48.816840597899017</v>
      </c>
      <c r="G10" s="17">
        <v>86.054306723547001</v>
      </c>
      <c r="H10" s="18">
        <f t="shared" si="0"/>
        <v>0.84046384999950874</v>
      </c>
      <c r="I10" s="18">
        <f t="shared" si="1"/>
        <v>5.7744380164682543E-2</v>
      </c>
      <c r="J10" s="18">
        <f t="shared" si="2"/>
        <v>0.10179176983580863</v>
      </c>
    </row>
    <row r="11" spans="1:10" ht="15" customHeight="1">
      <c r="A11" s="8">
        <v>8</v>
      </c>
      <c r="B11" s="8" t="s">
        <v>16</v>
      </c>
      <c r="C11" s="17">
        <v>134.05268808500699</v>
      </c>
      <c r="D11" s="17">
        <v>195.977517031898</v>
      </c>
      <c r="E11" s="17">
        <v>1031.1801159740719</v>
      </c>
      <c r="F11" s="17">
        <v>61.924828946891012</v>
      </c>
      <c r="G11" s="17">
        <v>134.05268808500699</v>
      </c>
      <c r="H11" s="18">
        <f t="shared" si="0"/>
        <v>0.84029963896989857</v>
      </c>
      <c r="I11" s="18">
        <f t="shared" si="1"/>
        <v>5.0462000383116025E-2</v>
      </c>
      <c r="J11" s="18">
        <f t="shared" si="2"/>
        <v>0.10923836064698531</v>
      </c>
    </row>
    <row r="12" spans="1:10" ht="15" customHeight="1">
      <c r="A12" s="8">
        <v>9</v>
      </c>
      <c r="B12" s="8" t="s">
        <v>17</v>
      </c>
      <c r="C12" s="17">
        <v>217.14633304710699</v>
      </c>
      <c r="D12" s="17">
        <v>361.90892840288501</v>
      </c>
      <c r="E12" s="17">
        <v>1983.010997884915</v>
      </c>
      <c r="F12" s="17">
        <v>144.76259535577802</v>
      </c>
      <c r="G12" s="17">
        <v>217.14633304710699</v>
      </c>
      <c r="H12" s="18">
        <f t="shared" si="0"/>
        <v>0.84566256427535391</v>
      </c>
      <c r="I12" s="18">
        <f t="shared" si="1"/>
        <v>6.1734558068662515E-2</v>
      </c>
      <c r="J12" s="18">
        <f t="shared" si="2"/>
        <v>9.2602877655983504E-2</v>
      </c>
    </row>
    <row r="13" spans="1:10" ht="15" customHeight="1">
      <c r="A13" s="70"/>
      <c r="B13" s="70"/>
      <c r="C13" s="11">
        <f>SUM(C4:C12)</f>
        <v>794.63315485801968</v>
      </c>
      <c r="D13" s="11">
        <f t="shared" ref="D13:G13" si="3">SUM(D4:D12)</f>
        <v>1219.6444536750594</v>
      </c>
      <c r="E13" s="11">
        <f t="shared" si="3"/>
        <v>6213.6327645884003</v>
      </c>
      <c r="F13" s="11">
        <f t="shared" si="3"/>
        <v>425.01129881703946</v>
      </c>
      <c r="G13" s="11">
        <f t="shared" si="3"/>
        <v>794.63315485801968</v>
      </c>
      <c r="H13" s="19">
        <f t="shared" si="0"/>
        <v>0.83592103215545221</v>
      </c>
      <c r="I13" s="19">
        <f t="shared" si="1"/>
        <v>5.7176839547002568E-2</v>
      </c>
      <c r="J13" s="19">
        <f t="shared" si="2"/>
        <v>0.10690212829754511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77</v>
      </c>
      <c r="L1" s="71" t="s">
        <v>139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37.921887685703105</v>
      </c>
      <c r="D4" s="21">
        <v>251.531037167129</v>
      </c>
      <c r="E4" s="15">
        <v>429.24670820227198</v>
      </c>
      <c r="F4" s="15">
        <v>1006.0316112301899</v>
      </c>
      <c r="G4" s="15">
        <v>1238.7132679889301</v>
      </c>
      <c r="H4" s="16">
        <v>1.2796557360407895E-2</v>
      </c>
      <c r="I4" s="16">
        <v>8.4877930437137677E-2</v>
      </c>
      <c r="J4" s="16">
        <v>0.14484722302860226</v>
      </c>
      <c r="K4" s="16">
        <v>0.33948049543810599</v>
      </c>
      <c r="L4" s="16">
        <v>0.41799779373574619</v>
      </c>
    </row>
    <row r="5" spans="1:12" ht="15" customHeight="1">
      <c r="A5" s="22">
        <v>12</v>
      </c>
      <c r="B5" s="22" t="s">
        <v>1</v>
      </c>
      <c r="C5" s="23">
        <v>8.5611959656573795</v>
      </c>
      <c r="D5" s="23">
        <v>18.297825830792402</v>
      </c>
      <c r="E5" s="17">
        <v>151.30923321899002</v>
      </c>
      <c r="F5" s="17">
        <v>230.062024047969</v>
      </c>
      <c r="G5" s="17">
        <v>413.914915518778</v>
      </c>
      <c r="H5" s="18">
        <v>1.0413240899629863E-2</v>
      </c>
      <c r="I5" s="18">
        <v>2.2256197507900456E-2</v>
      </c>
      <c r="J5" s="18">
        <v>0.1840419845741301</v>
      </c>
      <c r="K5" s="18">
        <v>0.27983137962010013</v>
      </c>
      <c r="L5" s="18">
        <v>0.50345719739823946</v>
      </c>
    </row>
    <row r="6" spans="1:12" ht="15" customHeight="1">
      <c r="A6" s="22">
        <v>13</v>
      </c>
      <c r="B6" s="22" t="s">
        <v>2</v>
      </c>
      <c r="C6" s="23">
        <v>8.3825869000091799</v>
      </c>
      <c r="D6" s="23">
        <v>92.966579072410198</v>
      </c>
      <c r="E6" s="17">
        <v>96.682098603849795</v>
      </c>
      <c r="F6" s="17">
        <v>146.61651898845003</v>
      </c>
      <c r="G6" s="17">
        <v>100.98144682744</v>
      </c>
      <c r="H6" s="18">
        <v>1.8810675620700198E-2</v>
      </c>
      <c r="I6" s="18">
        <v>0.2086186738482089</v>
      </c>
      <c r="J6" s="18">
        <v>0.21695636643666388</v>
      </c>
      <c r="K6" s="18">
        <v>0.32901010299397482</v>
      </c>
      <c r="L6" s="18">
        <v>0.22660418110045225</v>
      </c>
    </row>
    <row r="7" spans="1:12" ht="15" customHeight="1">
      <c r="A7" s="22">
        <v>14</v>
      </c>
      <c r="B7" s="22" t="s">
        <v>3</v>
      </c>
      <c r="C7" s="23">
        <v>39.262322084521799</v>
      </c>
      <c r="D7" s="23">
        <v>155.50070270508499</v>
      </c>
      <c r="E7" s="17">
        <v>205.47560283989898</v>
      </c>
      <c r="F7" s="17">
        <v>605.28606148015899</v>
      </c>
      <c r="G7" s="17">
        <v>915.13140011556709</v>
      </c>
      <c r="H7" s="18">
        <v>2.0442140737626652E-2</v>
      </c>
      <c r="I7" s="18">
        <v>8.0962283449616423E-2</v>
      </c>
      <c r="J7" s="18">
        <v>0.10698198599562153</v>
      </c>
      <c r="K7" s="18">
        <v>0.31514546767418611</v>
      </c>
      <c r="L7" s="18">
        <v>0.47646812214294931</v>
      </c>
    </row>
    <row r="8" spans="1:12" ht="15" customHeight="1">
      <c r="A8" s="22">
        <v>15</v>
      </c>
      <c r="B8" s="22" t="s">
        <v>4</v>
      </c>
      <c r="C8" s="23">
        <v>10.1051209774983</v>
      </c>
      <c r="D8" s="23">
        <v>85.053181593178394</v>
      </c>
      <c r="E8" s="17">
        <v>154.83175176164102</v>
      </c>
      <c r="F8" s="17">
        <v>301.64212060070497</v>
      </c>
      <c r="G8" s="17">
        <v>297.51221203233303</v>
      </c>
      <c r="H8" s="18">
        <v>1.1900356561987825E-2</v>
      </c>
      <c r="I8" s="18">
        <v>0.10016339140760107</v>
      </c>
      <c r="J8" s="18">
        <v>0.182338544702596</v>
      </c>
      <c r="K8" s="18">
        <v>0.35523065950974914</v>
      </c>
      <c r="L8" s="18">
        <v>0.35036704781806582</v>
      </c>
    </row>
    <row r="9" spans="1:12" ht="15" customHeight="1">
      <c r="A9" s="22">
        <v>16</v>
      </c>
      <c r="B9" s="22" t="s">
        <v>5</v>
      </c>
      <c r="C9" s="23">
        <v>4.7394456882033005</v>
      </c>
      <c r="D9" s="23">
        <v>19.6665060017746</v>
      </c>
      <c r="E9" s="17">
        <v>16.233140880258699</v>
      </c>
      <c r="F9" s="17">
        <v>48.995016358450606</v>
      </c>
      <c r="G9" s="17">
        <v>56.568620532505903</v>
      </c>
      <c r="H9" s="18">
        <v>3.2416943963151534E-2</v>
      </c>
      <c r="I9" s="18">
        <v>0.13451531359402372</v>
      </c>
      <c r="J9" s="18">
        <v>0.11103172245883068</v>
      </c>
      <c r="K9" s="18">
        <v>0.33511697448477157</v>
      </c>
      <c r="L9" s="18">
        <v>0.38691904549922262</v>
      </c>
    </row>
    <row r="10" spans="1:12" ht="15" customHeight="1">
      <c r="A10" s="22">
        <v>17</v>
      </c>
      <c r="B10" s="22" t="s">
        <v>6</v>
      </c>
      <c r="C10" s="23">
        <v>2.8607808271350699</v>
      </c>
      <c r="D10" s="23">
        <v>10.273897944534101</v>
      </c>
      <c r="E10" s="17">
        <v>23.5480147081364</v>
      </c>
      <c r="F10" s="17">
        <v>58.502499229166403</v>
      </c>
      <c r="G10" s="17">
        <v>74.465234478648</v>
      </c>
      <c r="H10" s="18">
        <v>1.6862797663169289E-2</v>
      </c>
      <c r="I10" s="18">
        <v>6.0559222365953611E-2</v>
      </c>
      <c r="J10" s="18">
        <v>0.13880315598671705</v>
      </c>
      <c r="K10" s="18">
        <v>0.34484144955595813</v>
      </c>
      <c r="L10" s="18">
        <v>0.43893337442820185</v>
      </c>
    </row>
    <row r="11" spans="1:12" ht="15" customHeight="1">
      <c r="A11" s="22">
        <v>18</v>
      </c>
      <c r="B11" s="22" t="s">
        <v>7</v>
      </c>
      <c r="C11" s="23">
        <v>0.206176741250025</v>
      </c>
      <c r="D11" s="23">
        <v>5.1652792598179005</v>
      </c>
      <c r="E11" s="17">
        <v>10.4046081346404</v>
      </c>
      <c r="F11" s="17">
        <v>24.289666148095701</v>
      </c>
      <c r="G11" s="17">
        <v>36.372293716600502</v>
      </c>
      <c r="H11" s="18">
        <v>2.6973060063527261E-3</v>
      </c>
      <c r="I11" s="18">
        <v>6.7574735576505271E-2</v>
      </c>
      <c r="J11" s="18">
        <v>0.13611822480635208</v>
      </c>
      <c r="K11" s="18">
        <v>0.31776941470866843</v>
      </c>
      <c r="L11" s="18">
        <v>0.47584031890212136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6.0186875065255201</v>
      </c>
      <c r="G12" s="17">
        <v>33.947927536741496</v>
      </c>
      <c r="H12" s="18">
        <v>0</v>
      </c>
      <c r="I12" s="18">
        <v>0</v>
      </c>
      <c r="J12" s="18">
        <v>0</v>
      </c>
      <c r="K12" s="18">
        <v>0.15059287607944322</v>
      </c>
      <c r="L12" s="18">
        <v>0.84940712392055684</v>
      </c>
    </row>
    <row r="13" spans="1:12" ht="15" customHeight="1">
      <c r="A13" s="70"/>
      <c r="B13" s="70"/>
      <c r="C13" s="24">
        <f t="shared" ref="C13:G13" si="0">SUM(C4:C12)</f>
        <v>112.03951686997817</v>
      </c>
      <c r="D13" s="24">
        <f t="shared" si="0"/>
        <v>638.45500957472154</v>
      </c>
      <c r="E13" s="11">
        <f t="shared" si="0"/>
        <v>1087.7311583496873</v>
      </c>
      <c r="F13" s="11">
        <f t="shared" si="0"/>
        <v>2427.4442055897116</v>
      </c>
      <c r="G13" s="11">
        <f t="shared" si="0"/>
        <v>3167.6073187475445</v>
      </c>
      <c r="H13" s="19">
        <v>1.5072694548824265E-2</v>
      </c>
      <c r="I13" s="19">
        <v>8.5891456972759114E-2</v>
      </c>
      <c r="J13" s="19">
        <v>0.14633265082774388</v>
      </c>
      <c r="K13" s="19">
        <v>0.32656446642507037</v>
      </c>
      <c r="L13" s="19">
        <v>0.42613873122560225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78</v>
      </c>
      <c r="F1" s="71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3100.3663999999999</v>
      </c>
      <c r="D4" s="15">
        <v>2963.4445205193301</v>
      </c>
      <c r="E4" s="15">
        <f t="shared" ref="E4:E13" si="0">D4-C4</f>
        <v>-136.92187948066976</v>
      </c>
      <c r="F4" s="26">
        <f t="shared" ref="F4:F13" si="1">D4/C4-1</f>
        <v>-4.4163128422714748E-2</v>
      </c>
    </row>
    <row r="5" spans="1:6" ht="15" customHeight="1">
      <c r="A5" s="8">
        <v>12</v>
      </c>
      <c r="B5" s="8" t="s">
        <v>1</v>
      </c>
      <c r="C5" s="17">
        <v>763.49329999999998</v>
      </c>
      <c r="D5" s="17">
        <v>822.14519645589007</v>
      </c>
      <c r="E5" s="17">
        <f t="shared" si="0"/>
        <v>58.651896455890096</v>
      </c>
      <c r="F5" s="27">
        <f t="shared" si="1"/>
        <v>7.6820446827614797E-2</v>
      </c>
    </row>
    <row r="6" spans="1:6" ht="15" customHeight="1">
      <c r="A6" s="8">
        <v>13</v>
      </c>
      <c r="B6" s="8" t="s">
        <v>2</v>
      </c>
      <c r="C6" s="17">
        <v>420.90769999999998</v>
      </c>
      <c r="D6" s="17">
        <v>445.62923086497506</v>
      </c>
      <c r="E6" s="17">
        <f t="shared" si="0"/>
        <v>24.72153086497508</v>
      </c>
      <c r="F6" s="27">
        <f t="shared" si="1"/>
        <v>5.8733852730598946E-2</v>
      </c>
    </row>
    <row r="7" spans="1:6" ht="15" customHeight="1">
      <c r="A7" s="8">
        <v>14</v>
      </c>
      <c r="B7" s="8" t="s">
        <v>3</v>
      </c>
      <c r="C7" s="17">
        <v>1930.8783000000001</v>
      </c>
      <c r="D7" s="17">
        <v>1920.6560874039401</v>
      </c>
      <c r="E7" s="17">
        <f t="shared" si="0"/>
        <v>-10.22221259605999</v>
      </c>
      <c r="F7" s="27">
        <f t="shared" si="1"/>
        <v>-5.2940739952693772E-3</v>
      </c>
    </row>
    <row r="8" spans="1:6" ht="15" customHeight="1">
      <c r="A8" s="8">
        <v>15</v>
      </c>
      <c r="B8" s="8" t="s">
        <v>4</v>
      </c>
      <c r="C8" s="17">
        <v>861.86950000000002</v>
      </c>
      <c r="D8" s="17">
        <v>849.14438738973104</v>
      </c>
      <c r="E8" s="17">
        <f t="shared" si="0"/>
        <v>-12.72511261026898</v>
      </c>
      <c r="F8" s="27">
        <f t="shared" si="1"/>
        <v>-1.4764546848761828E-2</v>
      </c>
    </row>
    <row r="9" spans="1:6" ht="15" customHeight="1">
      <c r="A9" s="8">
        <v>16</v>
      </c>
      <c r="B9" s="8" t="s">
        <v>5</v>
      </c>
      <c r="C9" s="17">
        <v>2.2069000000000001</v>
      </c>
      <c r="D9" s="17">
        <v>146.20273065220599</v>
      </c>
      <c r="E9" s="17">
        <f t="shared" si="0"/>
        <v>143.995830652206</v>
      </c>
      <c r="F9" s="27">
        <f t="shared" si="1"/>
        <v>65.248008814267067</v>
      </c>
    </row>
    <row r="10" spans="1:6" ht="15" customHeight="1">
      <c r="A10" s="8">
        <v>17</v>
      </c>
      <c r="B10" s="8" t="s">
        <v>6</v>
      </c>
      <c r="C10" s="17">
        <v>157.5068</v>
      </c>
      <c r="D10" s="17">
        <v>169.65042607862199</v>
      </c>
      <c r="E10" s="17">
        <f t="shared" si="0"/>
        <v>12.143626078621992</v>
      </c>
      <c r="F10" s="27">
        <f t="shared" si="1"/>
        <v>7.709905907949377E-2</v>
      </c>
    </row>
    <row r="11" spans="1:6" ht="15" customHeight="1">
      <c r="A11" s="8">
        <v>18</v>
      </c>
      <c r="B11" s="8" t="s">
        <v>7</v>
      </c>
      <c r="C11" s="17">
        <v>34.625900000000001</v>
      </c>
      <c r="D11" s="17">
        <v>76.438023552321198</v>
      </c>
      <c r="E11" s="17">
        <f t="shared" si="0"/>
        <v>41.812123552321196</v>
      </c>
      <c r="F11" s="27">
        <f t="shared" si="1"/>
        <v>1.2075389680072197</v>
      </c>
    </row>
    <row r="12" spans="1:6" ht="15" customHeight="1">
      <c r="A12" s="8">
        <v>19</v>
      </c>
      <c r="B12" s="8" t="s">
        <v>8</v>
      </c>
      <c r="C12" s="17">
        <v>85.395200000000003</v>
      </c>
      <c r="D12" s="17">
        <v>39.966615346429599</v>
      </c>
      <c r="E12" s="17">
        <f t="shared" si="0"/>
        <v>-45.428584653570404</v>
      </c>
      <c r="F12" s="27">
        <f t="shared" si="1"/>
        <v>-0.53198054051715316</v>
      </c>
    </row>
    <row r="13" spans="1:6" ht="15" customHeight="1">
      <c r="A13" s="70"/>
      <c r="B13" s="70"/>
      <c r="C13" s="11">
        <f t="shared" ref="C13:D13" si="2">SUM(C4:C12)</f>
        <v>7357.25</v>
      </c>
      <c r="D13" s="11">
        <f t="shared" si="2"/>
        <v>7433.2772182634453</v>
      </c>
      <c r="E13" s="25">
        <f t="shared" si="0"/>
        <v>76.02721826344532</v>
      </c>
      <c r="F13" s="28">
        <f t="shared" si="1"/>
        <v>1.0333646167174582E-2</v>
      </c>
    </row>
    <row r="14" spans="1:6" ht="15" customHeight="1">
      <c r="A14" s="50" t="s">
        <v>23</v>
      </c>
      <c r="B14" s="3"/>
      <c r="C14" s="3"/>
      <c r="D14" s="3"/>
      <c r="E14" s="3"/>
      <c r="F14" s="4"/>
    </row>
    <row r="15" spans="1:6" s="35" customFormat="1" ht="15" customHeight="1">
      <c r="A15" s="34"/>
      <c r="B15" s="34"/>
      <c r="C15" s="34"/>
      <c r="D15" s="34"/>
      <c r="E15" s="34"/>
      <c r="F15" s="34"/>
    </row>
    <row r="16" spans="1:6" s="35" customFormat="1" ht="15" customHeight="1">
      <c r="A16" s="36" t="s">
        <v>61</v>
      </c>
      <c r="B16" s="37"/>
      <c r="C16" s="37"/>
      <c r="D16" s="37"/>
      <c r="E16" s="37"/>
      <c r="F16" s="38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2012-11-16T14:47:12Z</dcterms:created>
  <dcterms:modified xsi:type="dcterms:W3CDTF">2012-12-17T12:45:57Z</dcterms:modified>
</cp:coreProperties>
</file>