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2"/>
  <c r="E4"/>
  <c r="E5"/>
  <c r="E6"/>
  <c r="E7"/>
  <c r="E8"/>
  <c r="E9"/>
  <c r="E10"/>
  <c r="E12"/>
  <c r="C13"/>
  <c r="D13"/>
  <c r="C13" i="5"/>
  <c r="D13"/>
  <c r="E13"/>
  <c r="F13"/>
  <c r="G13"/>
  <c r="H9" i="7"/>
  <c r="I9"/>
  <c r="J9"/>
  <c r="H10"/>
  <c r="I10"/>
  <c r="J10"/>
  <c r="H11"/>
  <c r="I11"/>
  <c r="J11"/>
  <c r="H12"/>
  <c r="I12"/>
  <c r="J12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9"/>
  <c r="I10"/>
  <c r="I11"/>
  <c r="I12"/>
  <c r="H9"/>
  <c r="H10"/>
  <c r="H11"/>
  <c r="H12"/>
  <c r="G9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I13" i="7"/>
  <c r="J13"/>
  <c r="H13"/>
  <c r="J13" i="9"/>
  <c r="H13"/>
  <c r="I13"/>
  <c r="D11" i="10"/>
  <c r="D12" i="11"/>
  <c r="D12" i="10"/>
  <c r="I13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<sst xmlns="http://schemas.openxmlformats.org/spreadsheetml/2006/main" count="383" uniqueCount="140">
  <si>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</si>
  <si>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</si>
  <si>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</si>
  <si>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</si>
  <si>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</si>
  <si>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</si>
  <si>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</si>
  <si>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</si>
  <si>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</si>
  <si>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</si>
  <si>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</si>
  <si>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</si>
  <si>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</si>
  <si>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</si>
  <si>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</si>
  <si>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</si>
  <si>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</si>
  <si>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</si>
  <si>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</si>
  <si>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</si>
  <si>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</si>
  <si>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</si>
  <si>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</si>
  <si>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</si>
  <si>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</si>
  <si>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</si>
  <si>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</si>
  <si>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</si>
  <si>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</si>
  <si>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</si>
  <si>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</si>
  <si>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</si>
  <si>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</si>
  <si>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</si>
  <si>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</si>
  <si>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</si>
  <si>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</si>
  <si>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</si>
  <si>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</si>
  <si>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</si>
  <si>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</si>
  <si>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</si>
  <si>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</si>
  <si>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</si>
  <si>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</si>
  <si>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</si>
  <si>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</si>
  <si>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</si>
  <si>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</si>
  <si>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</si>
  <si>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</si>
  <si>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</si>
  <si>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</si>
  <si>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</si>
  <si>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</si>
  <si>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</si>
  <si>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</si>
  <si>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keine. Verkehrsflächen sind ausgeschnitten.</t>
  </si>
  <si>
    <t>Bemerkungen</t>
  </si>
  <si>
    <t>Die Resultate der Statistiken 2007 und 2012 sind nicht vergleichbar.</t>
  </si>
  <si>
    <t>Achtung: Die Resultate von 2007 und 2012 sind nicht vergleichbar (siehe Bemerkungen im Faktenblatt).</t>
  </si>
  <si>
    <t>Faktenblatt Kanton OW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</si>
  <si>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</si>
  <si>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</si>
  <si>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</si>
  <si>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</si>
  <si>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</si>
  <si>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</si>
  <si>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</si>
  <si>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</si>
  <si>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</si>
  <si>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Der Golfplatz Engelberg ist in der Statistik 2012 der Nichtbauzone zugewiesen, 2007 war er den Tourismus- und Freizeitzonen zugeordnet. Die Industrie- und Gewerbezonen wurden 2007 fälschlicherweise den Mischzonen statt den Arbeitszonen zugewiesen.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</si>
  <si>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</si>
  <si>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</si>
  <si>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</si>
  <si>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</si>
  <si>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</si>
  <si>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</si>
  <si>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</si>
  <si>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</si>
  <si>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</si>
  <si>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</si>
  <si>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</si>
  <si>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</si>
  <si>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</si>
  <si>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</si>
  <si>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</si>
  <si>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</si>
  <si>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</si>
  <si>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</si>
  <si>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</si>
  <si>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</si>
  <si>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</si>
  <si>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</si>
  <si>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</si>
  <si>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</si>
  <si>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</si>
  <si>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</si>
  <si>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</si>
  <si>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</si>
  <si>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</si>
  <si>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</si>
  <si>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</si>
  <si>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</si>
  <si>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</si>
  <si>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</si>
  <si>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</si>
  <si>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</si>
  <si>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</si>
  <si>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</si>
  <si>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</si>
  <si>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</si>
  <si>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</si>
  <si>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</si>
  <si>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</si>
  <si>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</si>
  <si>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</si>
  <si>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</si>
  <si>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</si>
  <si>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</si>
  <si>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</si>
  <si>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</si>
  <si>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</si>
  <si>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</si>
  <si>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</si>
  <si>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</si>
  <si>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</si>
  <si>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</si>
  <si>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</si>
  <si>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</si>
  <si>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</si>
  <si>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</si>
  <si>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</si>
  <si>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</si>
  <si>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</si>
  <si>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</si>
  <si>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</si>
  <si>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</si>
  <si>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In der Statistik 2007 fehlten Teile der Bauzonenflächen in der Gemeinde Sarnen (Teil Schwendi).</t>
  </si>
  <si>
    <t>Kanton OW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</si>
</sst>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71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2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0" fillId="0" borderId="0" xfId="1" applyFont="1"/>
    <xf numFmtId="0" fontId="12" fillId="0" borderId="0" xfId="2" applyFont="1" applyAlignment="1" applyProtection="1">
      <alignment vertical="top"/>
    </xf>
    <xf numFmtId="0" fontId="13" fillId="0" borderId="0" xfId="0" applyFont="1" applyAlignment="1">
      <alignment vertical="top"/>
    </xf>
    <xf numFmtId="0" fontId="13" fillId="0" borderId="0" xfId="3"/>
    <xf numFmtId="49" fontId="13" fillId="0" borderId="4" xfId="3" applyNumberFormat="1" applyBorder="1" applyAlignment="1">
      <alignment horizontal="left" vertical="top" wrapText="1"/>
    </xf>
    <xf numFmtId="49" fontId="13" fillId="0" borderId="8" xfId="3" applyNumberFormat="1" applyBorder="1" applyAlignment="1">
      <alignment horizontal="left" vertical="top" wrapText="1"/>
    </xf>
    <xf numFmtId="49" fontId="13" fillId="0" borderId="5" xfId="3" applyNumberFormat="1" applyBorder="1" applyAlignment="1">
      <alignment horizontal="left" vertical="top" wrapText="1"/>
    </xf>
    <xf numFmtId="49" fontId="13" fillId="0" borderId="13" xfId="3" applyNumberFormat="1" applyFill="1" applyBorder="1" applyAlignment="1">
      <alignment horizontal="left" vertical="top" wrapText="1"/>
    </xf>
    <xf numFmtId="49" fontId="13" fillId="0" borderId="13" xfId="3" applyNumberFormat="1" applyBorder="1" applyAlignment="1">
      <alignment horizontal="left" vertical="top" wrapText="1"/>
    </xf>
    <xf numFmtId="49" fontId="13" fillId="0" borderId="11" xfId="3" applyNumberFormat="1" applyBorder="1" applyAlignment="1">
      <alignment horizontal="left" vertical="top" wrapText="1"/>
    </xf>
    <xf numFmtId="49" fontId="13" fillId="0" borderId="10" xfId="3" applyNumberFormat="1" applyBorder="1" applyAlignment="1">
      <alignment horizontal="left" vertical="top" wrapText="1"/>
    </xf>
    <xf numFmtId="0" fontId="13" fillId="0" borderId="0" xfId="3" applyAlignment="1">
      <alignment vertical="top"/>
    </xf>
    <xf numFmtId="49" fontId="16" fillId="0" borderId="5" xfId="0" applyNumberFormat="1" applyFont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4" fillId="5" borderId="4" xfId="3" applyNumberFormat="1" applyFont="1" applyFill="1" applyBorder="1" applyAlignment="1">
      <alignment horizontal="left" vertical="top" wrapText="1"/>
    </xf>
    <xf numFmtId="49" fontId="14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0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7060945575635669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392.25412799999401</c:v>
                </c:pt>
                <c:pt idx="1">
                  <c:v>115.17399399999699</c:v>
                </c:pt>
                <c:pt idx="2">
                  <c:v>83.279644000003103</c:v>
                </c:pt>
                <c:pt idx="3">
                  <c:v>97.345762499998798</c:v>
                </c:pt>
                <c:pt idx="4">
                  <c:v>143.70826749999699</c:v>
                </c:pt>
                <c:pt idx="5">
                  <c:v>65.342701943497701</c:v>
                </c:pt>
                <c:pt idx="6">
                  <c:v>64.126481500001205</c:v>
                </c:pt>
                <c:pt idx="7" formatCode="General">
                  <c:v>0</c:v>
                </c:pt>
                <c:pt idx="8">
                  <c:v>33.748710499999497</c:v>
                </c:pt>
              </c:numCache>
            </c:numRef>
          </c:val>
        </c:ser>
        <c:gapWidth val="70"/>
        <c:axId val="125060992"/>
        <c:axId val="125062528"/>
      </c:barChart>
      <c:catAx>
        <c:axId val="125060992"/>
        <c:scaling>
          <c:orientation val="maxMin"/>
        </c:scaling>
        <c:axPos val="l"/>
        <c:tickLblPos val="nextTo"/>
        <c:crossAx val="125062528"/>
        <c:crosses val="autoZero"/>
        <c:auto val="1"/>
        <c:lblAlgn val="ctr"/>
        <c:lblOffset val="100"/>
      </c:catAx>
      <c:valAx>
        <c:axId val="125062528"/>
        <c:scaling>
          <c:orientation val="minMax"/>
        </c:scaling>
        <c:axPos val="t"/>
        <c:majorGridlines/>
        <c:numFmt formatCode="#,##0" sourceLinked="1"/>
        <c:tickLblPos val="high"/>
        <c:crossAx val="1250609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22.6550436177017</c:v>
                </c:pt>
                <c:pt idx="1">
                  <c:v>13.131998248229198</c:v>
                </c:pt>
                <c:pt idx="2">
                  <c:v>14.566653857243001</c:v>
                </c:pt>
                <c:pt idx="3">
                  <c:v>29.0877470851681</c:v>
                </c:pt>
                <c:pt idx="4">
                  <c:v>13.727765020818699</c:v>
                </c:pt>
                <c:pt idx="5">
                  <c:v>5.8348132124184398</c:v>
                </c:pt>
                <c:pt idx="6">
                  <c:v>3.8359942356553001</c:v>
                </c:pt>
                <c:pt idx="7" formatCode="General">
                  <c:v>0</c:v>
                </c:pt>
                <c:pt idx="8">
                  <c:v>3.0490850074951301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97.833973750137503</c:v>
                </c:pt>
                <c:pt idx="1">
                  <c:v>36.194902511214401</c:v>
                </c:pt>
                <c:pt idx="2">
                  <c:v>43.501913978656397</c:v>
                </c:pt>
                <c:pt idx="3">
                  <c:v>22.3268616748013</c:v>
                </c:pt>
                <c:pt idx="4">
                  <c:v>45.1563513054734</c:v>
                </c:pt>
                <c:pt idx="5">
                  <c:v>15.605177481200199</c:v>
                </c:pt>
                <c:pt idx="6">
                  <c:v>15.925983294094999</c:v>
                </c:pt>
                <c:pt idx="7" formatCode="General">
                  <c:v>0</c:v>
                </c:pt>
                <c:pt idx="8">
                  <c:v>7.8375501791249302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275.11789442191201</c:v>
                </c:pt>
                <c:pt idx="1">
                  <c:v>65.847092765554791</c:v>
                </c:pt>
                <c:pt idx="2">
                  <c:v>25.211076687353799</c:v>
                </c:pt>
                <c:pt idx="3">
                  <c:v>45.931154915029701</c:v>
                </c:pt>
                <c:pt idx="4">
                  <c:v>84.824151509955698</c:v>
                </c:pt>
                <c:pt idx="5">
                  <c:v>43.902713965526395</c:v>
                </c:pt>
                <c:pt idx="6">
                  <c:v>42.6991696182507</c:v>
                </c:pt>
                <c:pt idx="7" formatCode="General">
                  <c:v>0</c:v>
                </c:pt>
                <c:pt idx="8">
                  <c:v>21.174628378629901</c:v>
                </c:pt>
              </c:numCache>
            </c:numRef>
          </c:val>
        </c:ser>
        <c:gapWidth val="50"/>
        <c:overlap val="100"/>
        <c:axId val="127036416"/>
        <c:axId val="128176896"/>
      </c:barChart>
      <c:catAx>
        <c:axId val="127036416"/>
        <c:scaling>
          <c:orientation val="maxMin"/>
        </c:scaling>
        <c:axPos val="l"/>
        <c:tickLblPos val="nextTo"/>
        <c:crossAx val="128176896"/>
        <c:crosses val="autoZero"/>
        <c:auto val="1"/>
        <c:lblAlgn val="ctr"/>
        <c:lblOffset val="100"/>
      </c:catAx>
      <c:valAx>
        <c:axId val="128176896"/>
        <c:scaling>
          <c:orientation val="minMax"/>
        </c:scaling>
        <c:axPos val="t"/>
        <c:majorGridlines/>
        <c:numFmt formatCode="#,##0" sourceLinked="1"/>
        <c:tickLblPos val="high"/>
        <c:crossAx val="1270364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5.7266551575676013E-2</c:v>
                </c:pt>
                <c:pt idx="1">
                  <c:v>0.11401878016306617</c:v>
                </c:pt>
                <c:pt idx="2">
                  <c:v>0.17491253643830967</c:v>
                </c:pt>
                <c:pt idx="3">
                  <c:v>0.29880855608962248</c:v>
                </c:pt>
                <c:pt idx="4">
                  <c:v>9.5525227793164746E-2</c:v>
                </c:pt>
                <c:pt idx="5">
                  <c:v>8.9295557061117595E-2</c:v>
                </c:pt>
                <c:pt idx="6">
                  <c:v>6.1414085568520758E-2</c:v>
                </c:pt>
                <c:pt idx="7" formatCode="General">
                  <c:v>0</c:v>
                </c:pt>
                <c:pt idx="8">
                  <c:v>9.5101835312564623E-2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0.24730097183471919</c:v>
                </c:pt>
                <c:pt idx="1">
                  <c:v>0.31426280710982152</c:v>
                </c:pt>
                <c:pt idx="2">
                  <c:v>0.52235950606765458</c:v>
                </c:pt>
                <c:pt idx="3">
                  <c:v>0.22935627429399288</c:v>
                </c:pt>
                <c:pt idx="4">
                  <c:v>0.31422236163146861</c:v>
                </c:pt>
                <c:pt idx="5">
                  <c:v>0.23882050127253462</c:v>
                </c:pt>
                <c:pt idx="6">
                  <c:v>0.25497423632580035</c:v>
                </c:pt>
                <c:pt idx="7" formatCode="General">
                  <c:v>0</c:v>
                </c:pt>
                <c:pt idx="8">
                  <c:v>0.24445543648565887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0.69543247658960483</c:v>
                </c:pt>
                <c:pt idx="1">
                  <c:v>0.57171841272711232</c:v>
                </c:pt>
                <c:pt idx="2">
                  <c:v>0.30272795749403575</c:v>
                </c:pt>
                <c:pt idx="3">
                  <c:v>0.47183516961638472</c:v>
                </c:pt>
                <c:pt idx="4">
                  <c:v>0.5902524105753667</c:v>
                </c:pt>
                <c:pt idx="5">
                  <c:v>0.67188394166634791</c:v>
                </c:pt>
                <c:pt idx="6">
                  <c:v>0.6836116781056788</c:v>
                </c:pt>
                <c:pt idx="7" formatCode="General">
                  <c:v>0</c:v>
                </c:pt>
                <c:pt idx="8">
                  <c:v>0.66044272820177663</c:v>
                </c:pt>
              </c:numCache>
            </c:numRef>
          </c:val>
        </c:ser>
        <c:gapWidth val="50"/>
        <c:overlap val="100"/>
        <c:axId val="128223104"/>
        <c:axId val="128224640"/>
      </c:barChart>
      <c:catAx>
        <c:axId val="128223104"/>
        <c:scaling>
          <c:orientation val="maxMin"/>
        </c:scaling>
        <c:axPos val="l"/>
        <c:tickLblPos val="nextTo"/>
        <c:crossAx val="128224640"/>
        <c:crosses val="autoZero"/>
        <c:auto val="1"/>
        <c:lblAlgn val="ctr"/>
        <c:lblOffset val="100"/>
      </c:catAx>
      <c:valAx>
        <c:axId val="128224640"/>
        <c:scaling>
          <c:orientation val="minMax"/>
        </c:scaling>
        <c:axPos val="t"/>
        <c:majorGridlines/>
        <c:numFmt formatCode="0%" sourceLinked="1"/>
        <c:tickLblPos val="high"/>
        <c:crossAx val="1282231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359.72129999999999</c:v>
                </c:pt>
                <c:pt idx="1">
                  <c:v>74.7517</c:v>
                </c:pt>
                <c:pt idx="2">
                  <c:v>105.2542</c:v>
                </c:pt>
                <c:pt idx="3">
                  <c:v>106.1472</c:v>
                </c:pt>
                <c:pt idx="4">
                  <c:v>166.10890000000001</c:v>
                </c:pt>
                <c:pt idx="5">
                  <c:v>65.502799999999993</c:v>
                </c:pt>
                <c:pt idx="6">
                  <c:v>17.8857</c:v>
                </c:pt>
                <c:pt idx="7" formatCode="General">
                  <c:v>0</c:v>
                </c:pt>
                <c:pt idx="8">
                  <c:v>20.116199999999999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392.25412799999401</c:v>
                </c:pt>
                <c:pt idx="1">
                  <c:v>115.17399399999699</c:v>
                </c:pt>
                <c:pt idx="2">
                  <c:v>83.279644000003103</c:v>
                </c:pt>
                <c:pt idx="3">
                  <c:v>97.345762499998798</c:v>
                </c:pt>
                <c:pt idx="4">
                  <c:v>143.70826749999699</c:v>
                </c:pt>
                <c:pt idx="5">
                  <c:v>65.342701943497701</c:v>
                </c:pt>
                <c:pt idx="6">
                  <c:v>64.126481500001205</c:v>
                </c:pt>
                <c:pt idx="7" formatCode="General">
                  <c:v>0</c:v>
                </c:pt>
                <c:pt idx="8">
                  <c:v>33.748710499999497</c:v>
                </c:pt>
              </c:numCache>
            </c:numRef>
          </c:val>
        </c:ser>
        <c:gapWidth val="50"/>
        <c:axId val="128249216"/>
        <c:axId val="128329216"/>
      </c:barChart>
      <c:catAx>
        <c:axId val="128249216"/>
        <c:scaling>
          <c:orientation val="maxMin"/>
        </c:scaling>
        <c:axPos val="l"/>
        <c:tickLblPos val="nextTo"/>
        <c:crossAx val="128329216"/>
        <c:crosses val="autoZero"/>
        <c:auto val="1"/>
        <c:lblAlgn val="ctr"/>
        <c:lblOffset val="100"/>
      </c:catAx>
      <c:valAx>
        <c:axId val="128329216"/>
        <c:scaling>
          <c:orientation val="minMax"/>
        </c:scaling>
        <c:axPos val="t"/>
        <c:majorGridlines/>
        <c:numFmt formatCode="#,##0" sourceLinked="1"/>
        <c:tickLblPos val="high"/>
        <c:crossAx val="1282492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392.25412799999401</c:v>
                </c:pt>
                <c:pt idx="1">
                  <c:v>115.17399399999699</c:v>
                </c:pt>
                <c:pt idx="2">
                  <c:v>83.279644000003103</c:v>
                </c:pt>
                <c:pt idx="3">
                  <c:v>97.345762499998798</c:v>
                </c:pt>
                <c:pt idx="4">
                  <c:v>143.70826749999699</c:v>
                </c:pt>
                <c:pt idx="5">
                  <c:v>65.342701943497701</c:v>
                </c:pt>
                <c:pt idx="6">
                  <c:v>64.126481500001205</c:v>
                </c:pt>
                <c:pt idx="7" formatCode="General">
                  <c:v>0</c:v>
                </c:pt>
                <c:pt idx="8">
                  <c:v>33.748710499999497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04"/>
          <c:y val="0.14803982101356272"/>
          <c:w val="0.3292060078393292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168857747407186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277.17741499999698</c:v>
                </c:pt>
                <c:pt idx="6" formatCode="#,##0">
                  <c:v>282.03332109174301</c:v>
                </c:pt>
                <c:pt idx="7" formatCode="#,##0">
                  <c:v>154.81601649999899</c:v>
                </c:pt>
                <c:pt idx="8" formatCode="#,##0">
                  <c:v>280.95293735174897</c:v>
                </c:pt>
              </c:numCache>
            </c:numRef>
          </c:val>
        </c:ser>
        <c:gapWidth val="70"/>
        <c:axId val="125457920"/>
        <c:axId val="124723200"/>
      </c:barChart>
      <c:catAx>
        <c:axId val="125457920"/>
        <c:scaling>
          <c:orientation val="maxMin"/>
        </c:scaling>
        <c:axPos val="l"/>
        <c:tickLblPos val="nextTo"/>
        <c:crossAx val="124723200"/>
        <c:crosses val="autoZero"/>
        <c:auto val="1"/>
        <c:lblAlgn val="ctr"/>
        <c:lblOffset val="100"/>
      </c:catAx>
      <c:valAx>
        <c:axId val="124723200"/>
        <c:scaling>
          <c:orientation val="minMax"/>
        </c:scaling>
        <c:axPos val="t"/>
        <c:majorGridlines/>
        <c:numFmt formatCode="General" sourceLinked="1"/>
        <c:tickLblPos val="high"/>
        <c:crossAx val="1254579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331.98875913282666</c:v>
                </c:pt>
                <c:pt idx="6" formatCode="#,##0">
                  <c:v>327.64093992999886</c:v>
                </c:pt>
                <c:pt idx="7" formatCode="#,##0">
                  <c:v>414.83391345122993</c:v>
                </c:pt>
                <c:pt idx="8" formatCode="#,##0">
                  <c:v>375.35462572043946</c:v>
                </c:pt>
              </c:numCache>
            </c:numRef>
          </c:val>
        </c:ser>
        <c:gapWidth val="70"/>
        <c:axId val="124728832"/>
        <c:axId val="124732544"/>
      </c:barChart>
      <c:catAx>
        <c:axId val="124728832"/>
        <c:scaling>
          <c:orientation val="maxMin"/>
        </c:scaling>
        <c:axPos val="l"/>
        <c:tickLblPos val="nextTo"/>
        <c:crossAx val="124732544"/>
        <c:crosses val="autoZero"/>
        <c:auto val="1"/>
        <c:lblAlgn val="ctr"/>
        <c:lblOffset val="100"/>
      </c:catAx>
      <c:valAx>
        <c:axId val="124732544"/>
        <c:scaling>
          <c:orientation val="minMax"/>
        </c:scaling>
        <c:axPos val="t"/>
        <c:majorGridlines/>
        <c:numFmt formatCode="General" sourceLinked="1"/>
        <c:tickLblPos val="high"/>
        <c:crossAx val="1247288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168857747407186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196.21790669686888</c:v>
                </c:pt>
                <c:pt idx="6" formatCode="#,##0">
                  <c:v>216.28322169612193</c:v>
                </c:pt>
                <c:pt idx="7" formatCode="#,##0">
                  <c:v>293.60139673809789</c:v>
                </c:pt>
                <c:pt idx="8" formatCode="#,##0">
                  <c:v>271.29484101173131</c:v>
                </c:pt>
              </c:numCache>
            </c:numRef>
          </c:val>
        </c:ser>
        <c:gapWidth val="70"/>
        <c:axId val="124757888"/>
        <c:axId val="124766464"/>
      </c:barChart>
      <c:catAx>
        <c:axId val="124757888"/>
        <c:scaling>
          <c:orientation val="maxMin"/>
        </c:scaling>
        <c:axPos val="l"/>
        <c:tickLblPos val="nextTo"/>
        <c:crossAx val="124766464"/>
        <c:crosses val="autoZero"/>
        <c:auto val="1"/>
        <c:lblAlgn val="ctr"/>
        <c:lblOffset val="100"/>
      </c:catAx>
      <c:valAx>
        <c:axId val="124766464"/>
        <c:scaling>
          <c:orientation val="minMax"/>
        </c:scaling>
        <c:axPos val="t"/>
        <c:majorGridlines/>
        <c:numFmt formatCode="General" sourceLinked="1"/>
        <c:tickLblPos val="high"/>
        <c:crossAx val="1247578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340.41849450545482</c:v>
                </c:pt>
                <c:pt idx="1">
                  <c:v>72.785718627794793</c:v>
                </c:pt>
                <c:pt idx="2">
                  <c:v>74.260077392368558</c:v>
                </c:pt>
                <c:pt idx="3">
                  <c:v>89.615028193306372</c:v>
                </c:pt>
                <c:pt idx="4">
                  <c:v>143.70826749999699</c:v>
                </c:pt>
                <c:pt idx="5">
                  <c:v>65.342701943497701</c:v>
                </c:pt>
                <c:pt idx="6">
                  <c:v>64.126481500001205</c:v>
                </c:pt>
                <c:pt idx="7" formatCode="General">
                  <c:v>0</c:v>
                </c:pt>
                <c:pt idx="8">
                  <c:v>33.748710499999497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23.555361914487495</c:v>
                </c:pt>
                <c:pt idx="1">
                  <c:v>9.0155402395106989</c:v>
                </c:pt>
                <c:pt idx="2">
                  <c:v>4.6739873635729294</c:v>
                </c:pt>
                <c:pt idx="3">
                  <c:v>3.7371570297402097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28.2802715800517</c:v>
                </c:pt>
                <c:pt idx="1">
                  <c:v>33.372735132691503</c:v>
                </c:pt>
                <c:pt idx="2">
                  <c:v>4.3455792440616099</c:v>
                </c:pt>
                <c:pt idx="3">
                  <c:v>3.99357727695222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5549952"/>
        <c:axId val="126674048"/>
      </c:barChart>
      <c:catAx>
        <c:axId val="125549952"/>
        <c:scaling>
          <c:orientation val="maxMin"/>
        </c:scaling>
        <c:axPos val="l"/>
        <c:tickLblPos val="nextTo"/>
        <c:crossAx val="126674048"/>
        <c:crosses val="autoZero"/>
        <c:auto val="1"/>
        <c:lblAlgn val="ctr"/>
        <c:lblOffset val="100"/>
      </c:catAx>
      <c:valAx>
        <c:axId val="126674048"/>
        <c:scaling>
          <c:orientation val="minMax"/>
        </c:scaling>
        <c:axPos val="t"/>
        <c:majorGridlines/>
        <c:numFmt formatCode="#,##0" sourceLinked="1"/>
        <c:tickLblPos val="high"/>
        <c:crossAx val="1255499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0.86785191080375323</c:v>
                </c:pt>
                <c:pt idx="1">
                  <c:v>0.63196313768363965</c:v>
                </c:pt>
                <c:pt idx="2">
                  <c:v>0.89169542310202232</c:v>
                </c:pt>
                <c:pt idx="3">
                  <c:v>0.92058478861170234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6.0051278579502557E-2</c:v>
                </c:pt>
                <c:pt idx="1">
                  <c:v>7.8277568801781189E-2</c:v>
                </c:pt>
                <c:pt idx="2">
                  <c:v>5.6124007489426295E-2</c:v>
                </c:pt>
                <c:pt idx="3">
                  <c:v>3.8390546581216163E-2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7.2096810616744181E-2</c:v>
                </c:pt>
                <c:pt idx="1">
                  <c:v>0.28975929351457913</c:v>
                </c:pt>
                <c:pt idx="2">
                  <c:v>5.2180569408551362E-2</c:v>
                </c:pt>
                <c:pt idx="3">
                  <c:v>4.1024664807081557E-2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6837120"/>
        <c:axId val="126838656"/>
      </c:barChart>
      <c:catAx>
        <c:axId val="126837120"/>
        <c:scaling>
          <c:orientation val="maxMin"/>
        </c:scaling>
        <c:axPos val="l"/>
        <c:tickLblPos val="nextTo"/>
        <c:crossAx val="126838656"/>
        <c:crosses val="autoZero"/>
        <c:auto val="1"/>
        <c:lblAlgn val="ctr"/>
        <c:lblOffset val="100"/>
      </c:catAx>
      <c:valAx>
        <c:axId val="126838656"/>
        <c:scaling>
          <c:orientation val="minMax"/>
        </c:scaling>
        <c:axPos val="t"/>
        <c:majorGridlines/>
        <c:numFmt formatCode="0%" sourceLinked="1"/>
        <c:tickLblPos val="high"/>
        <c:crossAx val="1268371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246.72301083728809</c:v>
                </c:pt>
                <c:pt idx="6" formatCode="#,##0">
                  <c:v>249.48904144394959</c:v>
                </c:pt>
                <c:pt idx="7" formatCode="#,##0">
                  <c:v>131.95280275042859</c:v>
                </c:pt>
                <c:pt idx="8" formatCode="#,##0">
                  <c:v>255.84062513075338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9.5127182695034023</c:v>
                </c:pt>
                <c:pt idx="6" formatCode="#,##0">
                  <c:v>11.362933233990702</c:v>
                </c:pt>
                <c:pt idx="7" formatCode="#,##0">
                  <c:v>7.4382056259556002</c:v>
                </c:pt>
                <c:pt idx="8" formatCode="#,##0">
                  <c:v>12.668189417861498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20.941685893205502</c:v>
                </c:pt>
                <c:pt idx="6" formatCode="#,##0">
                  <c:v>21.1813464138027</c:v>
                </c:pt>
                <c:pt idx="7" formatCode="#,##0">
                  <c:v>15.425008123614798</c:v>
                </c:pt>
                <c:pt idx="8" formatCode="#,##0">
                  <c:v>12.4441228031341</c:v>
                </c:pt>
              </c:numCache>
            </c:numRef>
          </c:val>
        </c:ser>
        <c:gapWidth val="50"/>
        <c:overlap val="100"/>
        <c:axId val="126875520"/>
        <c:axId val="126881792"/>
      </c:barChart>
      <c:catAx>
        <c:axId val="126875520"/>
        <c:scaling>
          <c:orientation val="maxMin"/>
        </c:scaling>
        <c:axPos val="l"/>
        <c:tickLblPos val="nextTo"/>
        <c:crossAx val="126881792"/>
        <c:crosses val="autoZero"/>
        <c:auto val="1"/>
        <c:lblAlgn val="ctr"/>
        <c:lblOffset val="100"/>
      </c:catAx>
      <c:valAx>
        <c:axId val="126881792"/>
        <c:scaling>
          <c:orientation val="minMax"/>
        </c:scaling>
        <c:axPos val="t"/>
        <c:majorGridlines/>
        <c:numFmt formatCode="General" sourceLinked="1"/>
        <c:tickLblPos val="high"/>
        <c:crossAx val="1268755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0.8901266751379826</c:v>
                </c:pt>
                <c:pt idx="6" formatCode="0%">
                  <c:v>0.88460838768335803</c:v>
                </c:pt>
                <c:pt idx="7" formatCode="0%">
                  <c:v>0.85232010055257734</c:v>
                </c:pt>
                <c:pt idx="8" formatCode="0%">
                  <c:v>0.91061737080344052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3.431996170937486E-2</c:v>
                </c:pt>
                <c:pt idx="6" formatCode="0%">
                  <c:v>4.0289328899170883E-2</c:v>
                </c:pt>
                <c:pt idx="7" formatCode="0%">
                  <c:v>4.8045452880875861E-2</c:v>
                </c:pt>
                <c:pt idx="8" formatCode="0%">
                  <c:v>4.5090076428000149E-2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7.5553363152642619E-2</c:v>
                </c:pt>
                <c:pt idx="6" formatCode="0%">
                  <c:v>7.510228341747105E-2</c:v>
                </c:pt>
                <c:pt idx="7" formatCode="0%">
                  <c:v>9.963444656654695E-2</c:v>
                </c:pt>
                <c:pt idx="8" formatCode="0%">
                  <c:v>4.4292552768559382E-2</c:v>
                </c:pt>
              </c:numCache>
            </c:numRef>
          </c:val>
        </c:ser>
        <c:gapWidth val="50"/>
        <c:overlap val="100"/>
        <c:axId val="126913920"/>
        <c:axId val="126936192"/>
      </c:barChart>
      <c:catAx>
        <c:axId val="126913920"/>
        <c:scaling>
          <c:orientation val="maxMin"/>
        </c:scaling>
        <c:axPos val="l"/>
        <c:tickLblPos val="nextTo"/>
        <c:crossAx val="126936192"/>
        <c:crosses val="autoZero"/>
        <c:auto val="1"/>
        <c:lblAlgn val="ctr"/>
        <c:lblOffset val="100"/>
      </c:catAx>
      <c:valAx>
        <c:axId val="126936192"/>
        <c:scaling>
          <c:orientation val="minMax"/>
        </c:scaling>
        <c:axPos val="t"/>
        <c:majorGridlines/>
        <c:numFmt formatCode="0%" sourceLinked="1"/>
        <c:tickLblPos val="high"/>
        <c:crossAx val="1269139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19825" y="3390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00725" y="3190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00725" y="2990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500" y="3409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38825" y="3095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3324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53100" y="3076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48375" y="2876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29375" y="3943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381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19825" y="3171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24625" y="3390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2"/>
  <sheetViews>
    <sheetView tabSelected="1" workbookViewId="0">
      <selection activeCell="A4" sqref="A4:B5"/>
    </sheetView>
  </sheetViews>
  <sheetFormatPr baseColWidth="10" defaultRowHeight="15"/>
  <cols>
    <col min="1" max="1" width="37.7109375" style="35" customWidth="1"/>
    <col min="2" max="2" width="57.7109375" style="35" customWidth="1"/>
  </cols>
  <sheetData>
    <row r="1" spans="1:2" ht="18.75">
      <c r="A1" s="46" t="s">
        <v>62</v>
      </c>
    </row>
    <row r="2" spans="1:2" ht="18.75">
      <c r="A2" s="46" t="s">
        <v>63</v>
      </c>
    </row>
    <row r="4" spans="1:2" ht="12.75">
      <c r="A4" s="63" t="s">
        <v>61</v>
      </c>
      <c r="B4" s="64"/>
    </row>
    <row r="5" spans="1:2" ht="12.75">
      <c r="A5" s="65"/>
      <c r="B5" s="66"/>
    </row>
    <row r="6" spans="1:2">
      <c r="A6" s="30" t="s">
        <v>48</v>
      </c>
      <c r="B6" s="41" t="s">
        <v>49</v>
      </c>
    </row>
    <row r="7" spans="1:2">
      <c r="A7" s="31"/>
      <c r="B7" s="42"/>
    </row>
    <row r="8" spans="1:2">
      <c r="A8" s="30" t="s">
        <v>50</v>
      </c>
      <c r="B8" s="41" t="s">
        <v>51</v>
      </c>
    </row>
    <row r="9" spans="1:2">
      <c r="A9" s="32" t="s">
        <v>52</v>
      </c>
      <c r="B9" s="43">
        <v>7</v>
      </c>
    </row>
    <row r="10" spans="1:2">
      <c r="A10" s="31"/>
      <c r="B10" s="42"/>
    </row>
    <row r="11" spans="1:2">
      <c r="A11" s="30" t="s">
        <v>53</v>
      </c>
      <c r="B11" s="41"/>
    </row>
    <row r="12" spans="1:2">
      <c r="A12" s="32" t="s">
        <v>54</v>
      </c>
      <c r="B12" s="43">
        <v>37</v>
      </c>
    </row>
    <row r="13" spans="1:2">
      <c r="A13" s="32" t="s">
        <v>55</v>
      </c>
      <c r="B13" s="43" t="s">
        <v>56</v>
      </c>
    </row>
    <row r="14" spans="1:2">
      <c r="A14" s="31"/>
      <c r="B14" s="42"/>
    </row>
    <row r="15" spans="1:2">
      <c r="A15" s="30" t="s">
        <v>17</v>
      </c>
      <c r="B15" s="41" t="s">
        <v>57</v>
      </c>
    </row>
    <row r="16" spans="1:2">
      <c r="A16" s="31"/>
      <c r="B16" s="42"/>
    </row>
    <row r="17" spans="1:2" ht="30">
      <c r="A17" s="30" t="s">
        <v>58</v>
      </c>
      <c r="B17" s="62" t="s">
        <v>138</v>
      </c>
    </row>
    <row r="18" spans="1:2" ht="75">
      <c r="A18" s="33"/>
      <c r="B18" s="44" t="s">
        <v>71</v>
      </c>
    </row>
    <row r="19" spans="1:2" ht="30">
      <c r="A19" s="32"/>
      <c r="B19" s="44" t="s">
        <v>59</v>
      </c>
    </row>
    <row r="20" spans="1:2">
      <c r="A20" s="34"/>
      <c r="B20" s="45"/>
    </row>
    <row r="22" spans="1:2" ht="17.100000000000001" customHeight="1">
      <c r="A22" s="47" t="s">
        <v>64</v>
      </c>
    </row>
    <row r="23" spans="1:2" ht="15" customHeight="1">
      <c r="A23" s="48" t="s">
        <v>83</v>
      </c>
    </row>
    <row r="24" spans="1:2" ht="15" customHeight="1">
      <c r="A24" s="48" t="s">
        <v>65</v>
      </c>
    </row>
    <row r="25" spans="1:2" ht="15" customHeight="1">
      <c r="A25" s="48" t="s">
        <v>66</v>
      </c>
    </row>
    <row r="26" spans="1:2" ht="15" customHeight="1">
      <c r="A26" s="48" t="s">
        <v>67</v>
      </c>
    </row>
    <row r="27" spans="1:2" ht="15" customHeight="1">
      <c r="A27" s="48" t="s">
        <v>68</v>
      </c>
    </row>
    <row r="28" spans="1:2" ht="15" customHeight="1">
      <c r="A28" s="48" t="s">
        <v>69</v>
      </c>
    </row>
    <row r="29" spans="1:2" ht="15" customHeight="1">
      <c r="A29" s="48" t="s">
        <v>70</v>
      </c>
    </row>
    <row r="33" spans="1:1">
      <c r="A33" s="52" t="s">
        <v>63</v>
      </c>
    </row>
    <row r="34" spans="1:1">
      <c r="A34" s="52" t="s">
        <v>84</v>
      </c>
    </row>
    <row r="35" spans="1:1">
      <c r="A35" s="52" t="s">
        <v>85</v>
      </c>
    </row>
    <row r="36" spans="1:1">
      <c r="A36" s="52"/>
    </row>
    <row r="37" spans="1:1">
      <c r="A37" s="52" t="s">
        <v>86</v>
      </c>
    </row>
    <row r="38" spans="1:1">
      <c r="A38" s="52" t="s">
        <v>62</v>
      </c>
    </row>
    <row r="39" spans="1:1">
      <c r="A39" s="52" t="s">
        <v>87</v>
      </c>
    </row>
    <row r="40" spans="1:1">
      <c r="A40" s="51" t="s">
        <v>88</v>
      </c>
    </row>
    <row r="41" spans="1:1">
      <c r="A41" s="52"/>
    </row>
    <row r="42" spans="1:1">
      <c r="A42" s="52" t="s">
        <v>89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activeCell="A11" sqref="A11:XFD12"/>
    </sheetView>
  </sheetViews>
  <sheetFormatPr baseColWidth="10" defaultRowHeight="15"/>
  <cols>
    <col min="1" max="1" width="50.7109375" style="61" customWidth="1"/>
    <col min="2" max="2" width="70.7109375" style="61" customWidth="1"/>
    <col min="3" max="16384" width="11.42578125" style="53"/>
  </cols>
  <sheetData>
    <row r="1" spans="1:2">
      <c r="A1" s="67" t="s">
        <v>90</v>
      </c>
      <c r="B1" s="67" t="s">
        <v>91</v>
      </c>
    </row>
    <row r="2" spans="1:2">
      <c r="A2" s="68"/>
      <c r="B2" s="68"/>
    </row>
    <row r="3" spans="1:2">
      <c r="A3" s="54" t="s">
        <v>18</v>
      </c>
      <c r="B3" s="55" t="s">
        <v>92</v>
      </c>
    </row>
    <row r="4" spans="1:2">
      <c r="A4" s="56" t="s">
        <v>24</v>
      </c>
      <c r="B4" s="57" t="s">
        <v>93</v>
      </c>
    </row>
    <row r="5" spans="1:2" ht="30">
      <c r="A5" s="56" t="s">
        <v>19</v>
      </c>
      <c r="B5" s="57" t="s">
        <v>94</v>
      </c>
    </row>
    <row r="6" spans="1:2" ht="45">
      <c r="A6" s="56" t="s">
        <v>25</v>
      </c>
      <c r="B6" s="57" t="s">
        <v>95</v>
      </c>
    </row>
    <row r="7" spans="1:2">
      <c r="A7" s="56" t="s">
        <v>72</v>
      </c>
      <c r="B7" s="57" t="s">
        <v>96</v>
      </c>
    </row>
    <row r="8" spans="1:2" ht="30">
      <c r="A8" s="56" t="s">
        <v>20</v>
      </c>
      <c r="B8" s="57" t="s">
        <v>97</v>
      </c>
    </row>
    <row r="9" spans="1:2" ht="30">
      <c r="A9" s="56" t="s">
        <v>21</v>
      </c>
      <c r="B9" s="57" t="s">
        <v>98</v>
      </c>
    </row>
    <row r="10" spans="1:2" ht="17.25">
      <c r="A10" s="56" t="s">
        <v>99</v>
      </c>
      <c r="B10" s="57" t="s">
        <v>100</v>
      </c>
    </row>
    <row r="11" spans="1:2" ht="45">
      <c r="A11" s="56" t="s">
        <v>22</v>
      </c>
      <c r="B11" s="57" t="s">
        <v>101</v>
      </c>
    </row>
    <row r="12" spans="1:2" ht="17.25">
      <c r="A12" s="56" t="s">
        <v>102</v>
      </c>
      <c r="B12" s="58" t="s">
        <v>103</v>
      </c>
    </row>
    <row r="13" spans="1:2" ht="17.25">
      <c r="A13" s="56" t="s">
        <v>104</v>
      </c>
      <c r="B13" s="58" t="s">
        <v>105</v>
      </c>
    </row>
    <row r="14" spans="1:2">
      <c r="A14" s="56" t="s">
        <v>79</v>
      </c>
      <c r="B14" s="58" t="s">
        <v>106</v>
      </c>
    </row>
    <row r="15" spans="1:2">
      <c r="A15" s="56" t="s">
        <v>80</v>
      </c>
      <c r="B15" s="58" t="s">
        <v>107</v>
      </c>
    </row>
    <row r="16" spans="1:2">
      <c r="A16" s="56" t="s">
        <v>26</v>
      </c>
      <c r="B16" s="58" t="s">
        <v>108</v>
      </c>
    </row>
    <row r="17" spans="1:2" ht="30">
      <c r="A17" s="56" t="s">
        <v>81</v>
      </c>
      <c r="B17" s="58" t="s">
        <v>109</v>
      </c>
    </row>
    <row r="18" spans="1:2">
      <c r="A18" s="56" t="s">
        <v>27</v>
      </c>
      <c r="B18" s="58" t="s">
        <v>110</v>
      </c>
    </row>
    <row r="19" spans="1:2">
      <c r="A19" s="56" t="s">
        <v>28</v>
      </c>
      <c r="B19" s="58" t="s">
        <v>111</v>
      </c>
    </row>
    <row r="20" spans="1:2" ht="30">
      <c r="A20" s="56" t="s">
        <v>82</v>
      </c>
      <c r="B20" s="58" t="s">
        <v>112</v>
      </c>
    </row>
    <row r="21" spans="1:2">
      <c r="A21" s="56" t="s">
        <v>29</v>
      </c>
      <c r="B21" s="58" t="s">
        <v>113</v>
      </c>
    </row>
    <row r="22" spans="1:2" ht="17.25">
      <c r="A22" s="56" t="s">
        <v>114</v>
      </c>
      <c r="B22" s="58" t="s">
        <v>115</v>
      </c>
    </row>
    <row r="23" spans="1:2" ht="45">
      <c r="A23" s="56" t="s">
        <v>116</v>
      </c>
      <c r="B23" s="58" t="s">
        <v>117</v>
      </c>
    </row>
    <row r="24" spans="1:2">
      <c r="A24" s="56" t="s">
        <v>30</v>
      </c>
      <c r="B24" s="58" t="s">
        <v>118</v>
      </c>
    </row>
    <row r="25" spans="1:2">
      <c r="A25" s="56" t="s">
        <v>119</v>
      </c>
      <c r="B25" s="58" t="s">
        <v>120</v>
      </c>
    </row>
    <row r="26" spans="1:2">
      <c r="A26" s="56" t="s">
        <v>32</v>
      </c>
      <c r="B26" s="58" t="s">
        <v>121</v>
      </c>
    </row>
    <row r="27" spans="1:2">
      <c r="A27" s="56" t="s">
        <v>33</v>
      </c>
      <c r="B27" s="58" t="s">
        <v>122</v>
      </c>
    </row>
    <row r="28" spans="1:2">
      <c r="A28" s="56" t="s">
        <v>34</v>
      </c>
      <c r="B28" s="58" t="s">
        <v>123</v>
      </c>
    </row>
    <row r="29" spans="1:2">
      <c r="A29" s="56" t="s">
        <v>35</v>
      </c>
      <c r="B29" s="58" t="s">
        <v>124</v>
      </c>
    </row>
    <row r="30" spans="1:2">
      <c r="A30" s="56" t="s">
        <v>125</v>
      </c>
      <c r="B30" s="58" t="s">
        <v>126</v>
      </c>
    </row>
    <row r="31" spans="1:2">
      <c r="A31" s="56" t="s">
        <v>37</v>
      </c>
      <c r="B31" s="58" t="s">
        <v>127</v>
      </c>
    </row>
    <row r="32" spans="1:2">
      <c r="A32" s="56" t="s">
        <v>38</v>
      </c>
      <c r="B32" s="58" t="s">
        <v>128</v>
      </c>
    </row>
    <row r="33" spans="1:2">
      <c r="A33" s="56" t="s">
        <v>39</v>
      </c>
      <c r="B33" s="58" t="s">
        <v>129</v>
      </c>
    </row>
    <row r="34" spans="1:2">
      <c r="A34" s="56" t="s">
        <v>40</v>
      </c>
      <c r="B34" s="58" t="s">
        <v>130</v>
      </c>
    </row>
    <row r="35" spans="1:2">
      <c r="A35" s="56" t="s">
        <v>41</v>
      </c>
      <c r="B35" s="58" t="s">
        <v>131</v>
      </c>
    </row>
    <row r="36" spans="1:2">
      <c r="A36" s="56" t="s">
        <v>42</v>
      </c>
      <c r="B36" s="58" t="s">
        <v>132</v>
      </c>
    </row>
    <row r="37" spans="1:2" ht="30">
      <c r="A37" s="56" t="s">
        <v>43</v>
      </c>
      <c r="B37" s="58" t="s">
        <v>133</v>
      </c>
    </row>
    <row r="38" spans="1:2">
      <c r="A38" s="56" t="s">
        <v>134</v>
      </c>
      <c r="B38" s="58" t="s">
        <v>135</v>
      </c>
    </row>
    <row r="39" spans="1:2">
      <c r="A39" s="59" t="s">
        <v>136</v>
      </c>
      <c r="B39" s="60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0" t="s">
        <v>73</v>
      </c>
      <c r="I1" s="70" t="s">
        <v>139</v>
      </c>
    </row>
    <row r="3" spans="1:9" ht="50.1" customHeight="1">
      <c r="A3" s="2" t="s">
        <v>18</v>
      </c>
      <c r="B3" s="2" t="s">
        <v>19</v>
      </c>
      <c r="C3" s="2" t="s">
        <v>72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392.25412799999401</v>
      </c>
      <c r="D4" s="7">
        <f t="shared" ref="D4:D10" si="0">C4/$C$13</f>
        <v>0.39423330140766272</v>
      </c>
      <c r="E4" s="6">
        <v>17473</v>
      </c>
      <c r="F4" s="6">
        <v>1775</v>
      </c>
      <c r="G4" s="6">
        <f>(C4*10000)/E4</f>
        <v>224.49157442911579</v>
      </c>
      <c r="H4" s="6">
        <f>(C4*10000)/F4</f>
        <v>2209.882411267572</v>
      </c>
      <c r="I4" s="6">
        <f>(C4*10000)/(E4+F4)</f>
        <v>203.7895511221914</v>
      </c>
    </row>
    <row r="5" spans="1:9" ht="15" customHeight="1">
      <c r="A5" s="8">
        <v>12</v>
      </c>
      <c r="B5" s="8" t="s">
        <v>1</v>
      </c>
      <c r="C5" s="9">
        <v>115.17399399999699</v>
      </c>
      <c r="D5" s="10">
        <f t="shared" si="0"/>
        <v>0.11575512059601792</v>
      </c>
      <c r="E5" s="9">
        <v>456</v>
      </c>
      <c r="F5" s="9">
        <v>4953</v>
      </c>
      <c r="G5" s="9">
        <f t="shared" ref="G5:G12" si="1">(C5*10000)/E5</f>
        <v>2525.7454824560746</v>
      </c>
      <c r="H5" s="9">
        <f t="shared" ref="H5:H12" si="2">(C5*10000)/F5</f>
        <v>232.53380577427214</v>
      </c>
      <c r="I5" s="9">
        <f t="shared" ref="I5:I12" si="3">(C5*10000)/(E5+F5)</f>
        <v>212.93029025697354</v>
      </c>
    </row>
    <row r="6" spans="1:9" ht="15" customHeight="1">
      <c r="A6" s="8">
        <v>13</v>
      </c>
      <c r="B6" s="8" t="s">
        <v>2</v>
      </c>
      <c r="C6" s="9">
        <v>83.279644000003103</v>
      </c>
      <c r="D6" s="10">
        <f t="shared" si="0"/>
        <v>8.3699843164369653E-2</v>
      </c>
      <c r="E6" s="9">
        <v>4370</v>
      </c>
      <c r="F6" s="9">
        <v>1884</v>
      </c>
      <c r="G6" s="9">
        <f t="shared" si="1"/>
        <v>190.57126773456088</v>
      </c>
      <c r="H6" s="9">
        <f t="shared" si="2"/>
        <v>442.03632696392305</v>
      </c>
      <c r="I6" s="9">
        <f t="shared" si="3"/>
        <v>133.16220658778877</v>
      </c>
    </row>
    <row r="7" spans="1:9" ht="15" customHeight="1">
      <c r="A7" s="8">
        <v>14</v>
      </c>
      <c r="B7" s="8" t="s">
        <v>3</v>
      </c>
      <c r="C7" s="9">
        <v>97.345762499998798</v>
      </c>
      <c r="D7" s="10">
        <f t="shared" si="0"/>
        <v>9.7836934244886681E-2</v>
      </c>
      <c r="E7" s="9">
        <v>4961</v>
      </c>
      <c r="F7" s="9">
        <v>3249</v>
      </c>
      <c r="G7" s="9">
        <f t="shared" si="1"/>
        <v>196.2220570449482</v>
      </c>
      <c r="H7" s="9">
        <f t="shared" si="2"/>
        <v>299.61761311172302</v>
      </c>
      <c r="I7" s="9">
        <f t="shared" si="3"/>
        <v>118.56974725943824</v>
      </c>
    </row>
    <row r="8" spans="1:9" ht="15" customHeight="1">
      <c r="A8" s="8">
        <v>15</v>
      </c>
      <c r="B8" s="8" t="s">
        <v>4</v>
      </c>
      <c r="C8" s="9">
        <v>143.70826749999699</v>
      </c>
      <c r="D8" s="10">
        <f t="shared" si="0"/>
        <v>0.14443336778880297</v>
      </c>
      <c r="E8" s="9">
        <v>567</v>
      </c>
      <c r="F8" s="9">
        <v>2271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65.342701943497701</v>
      </c>
      <c r="D9" s="10">
        <f t="shared" si="0"/>
        <v>6.56723977423187E-2</v>
      </c>
      <c r="E9" s="9">
        <v>44</v>
      </c>
      <c r="F9" s="9">
        <v>3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64.126481500001205</v>
      </c>
      <c r="D10" s="10">
        <f t="shared" si="0"/>
        <v>6.4450040687406784E-2</v>
      </c>
      <c r="E10" s="9">
        <v>214</v>
      </c>
      <c r="F10" s="9">
        <v>338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7</v>
      </c>
      <c r="C12" s="9">
        <v>33.748710499999497</v>
      </c>
      <c r="D12" s="10">
        <f>C12/$C$13</f>
        <v>3.391899436853462E-2</v>
      </c>
      <c r="E12" s="9">
        <v>89</v>
      </c>
      <c r="F12" s="9">
        <v>148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9"/>
      <c r="B13" s="69"/>
      <c r="C13" s="11">
        <f>SUM(C4:C12)</f>
        <v>994.97968994348821</v>
      </c>
      <c r="D13" s="12"/>
      <c r="E13" s="11">
        <f>SUM(E4:E12)</f>
        <v>28174</v>
      </c>
      <c r="F13" s="11">
        <f>SUM(F4:F12)</f>
        <v>14621</v>
      </c>
      <c r="G13" s="11">
        <f>(C13*10000)/E13</f>
        <v>353.15528144512251</v>
      </c>
      <c r="H13" s="11">
        <f>(C13*10000)/F13</f>
        <v>680.51411664283432</v>
      </c>
      <c r="I13" s="11">
        <f>(C13*10000)/(E13+F13)</f>
        <v>232.49905127783342</v>
      </c>
    </row>
    <row r="14" spans="1:9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0" t="s">
        <v>74</v>
      </c>
      <c r="I1" s="70" t="s">
        <v>139</v>
      </c>
    </row>
    <row r="3" spans="1:9" ht="50.1" customHeight="1">
      <c r="A3" s="2" t="s">
        <v>24</v>
      </c>
      <c r="B3" s="2" t="s">
        <v>25</v>
      </c>
      <c r="C3" s="2" t="s">
        <v>72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8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</row>
    <row r="5" spans="1:9" ht="15" customHeight="1">
      <c r="A5" s="8">
        <v>2</v>
      </c>
      <c r="B5" s="8" t="s">
        <v>9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</row>
    <row r="6" spans="1:9" ht="15" customHeight="1">
      <c r="A6" s="8">
        <v>3</v>
      </c>
      <c r="B6" s="8" t="s">
        <v>10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</row>
    <row r="7" spans="1:9" ht="15" customHeight="1">
      <c r="A7" s="8">
        <v>4</v>
      </c>
      <c r="B7" s="8" t="s">
        <v>11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</row>
    <row r="8" spans="1:9" ht="15" customHeight="1">
      <c r="A8" s="8">
        <v>5</v>
      </c>
      <c r="B8" s="8" t="s">
        <v>12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6</v>
      </c>
      <c r="B9" s="8" t="s">
        <v>13</v>
      </c>
      <c r="C9" s="9">
        <v>277.17741499999698</v>
      </c>
      <c r="D9" s="10">
        <f>C9/$C$13</f>
        <v>0.27857595265662144</v>
      </c>
      <c r="E9" s="9">
        <v>8349</v>
      </c>
      <c r="F9" s="9">
        <v>5777</v>
      </c>
      <c r="G9" s="9">
        <f t="shared" ref="G9:G12" si="0">(C9*10000)/E9</f>
        <v>331.98875913282666</v>
      </c>
      <c r="H9" s="9">
        <f t="shared" ref="H9:H12" si="1">(C9*10000)/F9</f>
        <v>479.79472909814257</v>
      </c>
      <c r="I9" s="9">
        <f t="shared" ref="I9:I12" si="2">(C9*10000)/(E9+F9)</f>
        <v>196.21790669686888</v>
      </c>
    </row>
    <row r="10" spans="1:9" ht="15" customHeight="1">
      <c r="A10" s="8">
        <v>7</v>
      </c>
      <c r="B10" s="8" t="s">
        <v>14</v>
      </c>
      <c r="C10" s="9">
        <v>282.03332109174301</v>
      </c>
      <c r="D10" s="10">
        <f>C10/$C$13</f>
        <v>0.28345635990596119</v>
      </c>
      <c r="E10" s="9">
        <v>8608</v>
      </c>
      <c r="F10" s="9">
        <v>4432</v>
      </c>
      <c r="G10" s="9">
        <f t="shared" si="0"/>
        <v>327.64093992999886</v>
      </c>
      <c r="H10" s="9">
        <f t="shared" si="1"/>
        <v>636.35677141638769</v>
      </c>
      <c r="I10" s="9">
        <f t="shared" si="2"/>
        <v>216.28322169612193</v>
      </c>
    </row>
    <row r="11" spans="1:9" ht="15" customHeight="1">
      <c r="A11" s="8">
        <v>8</v>
      </c>
      <c r="B11" s="8" t="s">
        <v>15</v>
      </c>
      <c r="C11" s="9">
        <v>154.81601649999899</v>
      </c>
      <c r="D11" s="10">
        <f>C11/$C$13</f>
        <v>0.15559716249966077</v>
      </c>
      <c r="E11" s="9">
        <v>3732</v>
      </c>
      <c r="F11" s="9">
        <v>1541</v>
      </c>
      <c r="G11" s="9">
        <f t="shared" si="0"/>
        <v>414.83391345122993</v>
      </c>
      <c r="H11" s="9">
        <f t="shared" si="1"/>
        <v>1004.6464406229657</v>
      </c>
      <c r="I11" s="9">
        <f t="shared" si="2"/>
        <v>293.60139673809789</v>
      </c>
    </row>
    <row r="12" spans="1:9" ht="15" customHeight="1">
      <c r="A12" s="8">
        <v>9</v>
      </c>
      <c r="B12" s="8" t="s">
        <v>16</v>
      </c>
      <c r="C12" s="9">
        <v>280.95293735174897</v>
      </c>
      <c r="D12" s="10">
        <f>C12/$C$13</f>
        <v>0.28237052493775655</v>
      </c>
      <c r="E12" s="9">
        <v>7485</v>
      </c>
      <c r="F12" s="9">
        <v>2871</v>
      </c>
      <c r="G12" s="9">
        <f t="shared" si="0"/>
        <v>375.35462572043946</v>
      </c>
      <c r="H12" s="9">
        <f t="shared" si="1"/>
        <v>978.58912348223248</v>
      </c>
      <c r="I12" s="9">
        <f t="shared" si="2"/>
        <v>271.29484101173131</v>
      </c>
    </row>
    <row r="13" spans="1:9" ht="15" customHeight="1">
      <c r="A13" s="69"/>
      <c r="B13" s="69"/>
      <c r="C13" s="11">
        <f>SUM(C4:C12)</f>
        <v>994.97968994348798</v>
      </c>
      <c r="D13" s="12"/>
      <c r="E13" s="11">
        <f>SUM(E4:E12)</f>
        <v>28174</v>
      </c>
      <c r="F13" s="11">
        <f>SUM(F4:F12)</f>
        <v>14621</v>
      </c>
      <c r="G13" s="11">
        <f>(C13*10000)/E13</f>
        <v>353.15528144512245</v>
      </c>
      <c r="H13" s="11">
        <f>(C13*10000)/F13</f>
        <v>680.51411664283421</v>
      </c>
      <c r="I13" s="11">
        <f>(C13*10000)/(E13+F13)</f>
        <v>232.49905127783339</v>
      </c>
    </row>
    <row r="14" spans="1:9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0" t="s">
        <v>75</v>
      </c>
      <c r="J1" s="70" t="s">
        <v>139</v>
      </c>
    </row>
    <row r="3" spans="1:10" ht="50.1" customHeight="1">
      <c r="A3" s="2" t="s">
        <v>18</v>
      </c>
      <c r="B3" s="2" t="s">
        <v>19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28.2802715800517</v>
      </c>
      <c r="D4" s="15">
        <v>51.835633494539195</v>
      </c>
      <c r="E4" s="15">
        <v>340.41849450545482</v>
      </c>
      <c r="F4" s="15">
        <v>23.555361914487495</v>
      </c>
      <c r="G4" s="15">
        <v>28.2802715800517</v>
      </c>
      <c r="H4" s="16">
        <f>E4/SUM($E4:$G4)</f>
        <v>0.86785191080375323</v>
      </c>
      <c r="I4" s="16">
        <f t="shared" ref="I4:J4" si="0">F4/SUM($E4:$G4)</f>
        <v>6.0051278579502557E-2</v>
      </c>
      <c r="J4" s="16">
        <f t="shared" si="0"/>
        <v>7.2096810616744181E-2</v>
      </c>
    </row>
    <row r="5" spans="1:10" ht="15" customHeight="1">
      <c r="A5" s="8">
        <v>12</v>
      </c>
      <c r="B5" s="8" t="s">
        <v>1</v>
      </c>
      <c r="C5" s="17">
        <v>33.372735132691503</v>
      </c>
      <c r="D5" s="17">
        <v>42.388275372202202</v>
      </c>
      <c r="E5" s="17">
        <v>72.785718627794793</v>
      </c>
      <c r="F5" s="17">
        <v>9.0155402395106989</v>
      </c>
      <c r="G5" s="17">
        <v>33.372735132691503</v>
      </c>
      <c r="H5" s="18">
        <f t="shared" ref="H5:H13" si="1">E5/SUM($E5:$G5)</f>
        <v>0.63196313768363965</v>
      </c>
      <c r="I5" s="18">
        <f t="shared" ref="I5:I13" si="2">F5/SUM($E5:$G5)</f>
        <v>7.8277568801781189E-2</v>
      </c>
      <c r="J5" s="18">
        <f t="shared" ref="J5:J13" si="3">G5/SUM($E5:$G5)</f>
        <v>0.28975929351457913</v>
      </c>
    </row>
    <row r="6" spans="1:10" ht="15" customHeight="1">
      <c r="A6" s="8">
        <v>13</v>
      </c>
      <c r="B6" s="8" t="s">
        <v>2</v>
      </c>
      <c r="C6" s="17">
        <v>4.3455792440616099</v>
      </c>
      <c r="D6" s="17">
        <v>9.0195666076345393</v>
      </c>
      <c r="E6" s="17">
        <v>74.260077392368558</v>
      </c>
      <c r="F6" s="17">
        <v>4.6739873635729294</v>
      </c>
      <c r="G6" s="17">
        <v>4.3455792440616099</v>
      </c>
      <c r="H6" s="18">
        <f t="shared" si="1"/>
        <v>0.89169542310202232</v>
      </c>
      <c r="I6" s="18">
        <f t="shared" si="2"/>
        <v>5.6124007489426295E-2</v>
      </c>
      <c r="J6" s="18">
        <f t="shared" si="3"/>
        <v>5.2180569408551362E-2</v>
      </c>
    </row>
    <row r="7" spans="1:10" ht="15" customHeight="1">
      <c r="A7" s="8">
        <v>14</v>
      </c>
      <c r="B7" s="8" t="s">
        <v>3</v>
      </c>
      <c r="C7" s="17">
        <v>3.99357727695222</v>
      </c>
      <c r="D7" s="17">
        <v>7.7307343066924297</v>
      </c>
      <c r="E7" s="17">
        <v>89.615028193306372</v>
      </c>
      <c r="F7" s="17">
        <v>3.7371570297402097</v>
      </c>
      <c r="G7" s="17">
        <v>3.99357727695222</v>
      </c>
      <c r="H7" s="18">
        <f t="shared" si="1"/>
        <v>0.92058478861170234</v>
      </c>
      <c r="I7" s="18">
        <f t="shared" si="2"/>
        <v>3.8390546581216163E-2</v>
      </c>
      <c r="J7" s="18">
        <f t="shared" si="3"/>
        <v>4.1024664807081557E-2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7">
        <v>143.70826749999699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7">
        <v>65.342701943497701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7">
        <v>64.126481500001205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7</v>
      </c>
      <c r="C12" s="13" t="s">
        <v>47</v>
      </c>
      <c r="D12" s="13" t="s">
        <v>47</v>
      </c>
      <c r="E12" s="17">
        <v>33.748710499999497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9"/>
      <c r="B13" s="69"/>
      <c r="C13" s="11">
        <f>SUM(C4:C12)</f>
        <v>69.99216323375704</v>
      </c>
      <c r="D13" s="11">
        <f t="shared" ref="D13:G13" si="4">SUM(D4:D12)</f>
        <v>110.97420978106837</v>
      </c>
      <c r="E13" s="11">
        <f t="shared" si="4"/>
        <v>884.00548016241976</v>
      </c>
      <c r="F13" s="11">
        <f t="shared" si="4"/>
        <v>40.982046547311327</v>
      </c>
      <c r="G13" s="11">
        <f t="shared" si="4"/>
        <v>69.99216323375704</v>
      </c>
      <c r="H13" s="19">
        <f t="shared" si="1"/>
        <v>0.88846585422525415</v>
      </c>
      <c r="I13" s="19">
        <f t="shared" si="2"/>
        <v>4.1188827230874414E-2</v>
      </c>
      <c r="J13" s="19">
        <f t="shared" si="3"/>
        <v>7.0345318543871369E-2</v>
      </c>
    </row>
    <row r="14" spans="1:10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0" t="s">
        <v>76</v>
      </c>
      <c r="J1" s="70" t="s">
        <v>139</v>
      </c>
    </row>
    <row r="3" spans="1:10" ht="50.1" customHeight="1">
      <c r="A3" s="2" t="s">
        <v>24</v>
      </c>
      <c r="B3" s="2" t="s">
        <v>25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</v>
      </c>
      <c r="B4" s="5" t="s">
        <v>8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  <c r="J4" s="14" t="s">
        <v>47</v>
      </c>
    </row>
    <row r="5" spans="1:10" ht="15" customHeight="1">
      <c r="A5" s="8">
        <v>2</v>
      </c>
      <c r="B5" s="8" t="s">
        <v>9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  <c r="J5" s="13" t="s">
        <v>47</v>
      </c>
    </row>
    <row r="6" spans="1:10" ht="15" customHeight="1">
      <c r="A6" s="8">
        <v>3</v>
      </c>
      <c r="B6" s="8" t="s">
        <v>10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  <c r="J6" s="13" t="s">
        <v>47</v>
      </c>
    </row>
    <row r="7" spans="1:10" ht="15" customHeight="1">
      <c r="A7" s="8">
        <v>4</v>
      </c>
      <c r="B7" s="8" t="s">
        <v>11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  <c r="J7" s="13" t="s">
        <v>47</v>
      </c>
    </row>
    <row r="8" spans="1:10" ht="15" customHeight="1">
      <c r="A8" s="8">
        <v>5</v>
      </c>
      <c r="B8" s="8" t="s">
        <v>12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6</v>
      </c>
      <c r="B9" s="8" t="s">
        <v>13</v>
      </c>
      <c r="C9" s="17">
        <v>20.941685893205502</v>
      </c>
      <c r="D9" s="17">
        <v>30.454404162708904</v>
      </c>
      <c r="E9" s="17">
        <v>246.72301083728809</v>
      </c>
      <c r="F9" s="17">
        <v>9.5127182695034023</v>
      </c>
      <c r="G9" s="17">
        <v>20.941685893205502</v>
      </c>
      <c r="H9" s="18">
        <f t="shared" ref="H9:H13" si="0">E9/SUM($E9:$G9)</f>
        <v>0.8901266751379826</v>
      </c>
      <c r="I9" s="18">
        <f t="shared" ref="I9:I13" si="1">F9/SUM($E9:$G9)</f>
        <v>3.431996170937486E-2</v>
      </c>
      <c r="J9" s="18">
        <f t="shared" ref="J9:J13" si="2">G9/SUM($E9:$G9)</f>
        <v>7.5553363152642619E-2</v>
      </c>
    </row>
    <row r="10" spans="1:10" ht="15" customHeight="1">
      <c r="A10" s="8">
        <v>7</v>
      </c>
      <c r="B10" s="8" t="s">
        <v>14</v>
      </c>
      <c r="C10" s="17">
        <v>21.1813464138027</v>
      </c>
      <c r="D10" s="17">
        <v>32.544279647793402</v>
      </c>
      <c r="E10" s="17">
        <v>249.48904144394959</v>
      </c>
      <c r="F10" s="17">
        <v>11.362933233990702</v>
      </c>
      <c r="G10" s="17">
        <v>21.1813464138027</v>
      </c>
      <c r="H10" s="18">
        <f t="shared" si="0"/>
        <v>0.88460838768335803</v>
      </c>
      <c r="I10" s="18">
        <f t="shared" si="1"/>
        <v>4.0289328899170883E-2</v>
      </c>
      <c r="J10" s="18">
        <f t="shared" si="2"/>
        <v>7.510228341747105E-2</v>
      </c>
    </row>
    <row r="11" spans="1:10" ht="15" customHeight="1">
      <c r="A11" s="8">
        <v>8</v>
      </c>
      <c r="B11" s="8" t="s">
        <v>15</v>
      </c>
      <c r="C11" s="17">
        <v>15.425008123614798</v>
      </c>
      <c r="D11" s="17">
        <v>22.863213749570399</v>
      </c>
      <c r="E11" s="17">
        <v>131.95280275042859</v>
      </c>
      <c r="F11" s="17">
        <v>7.4382056259556002</v>
      </c>
      <c r="G11" s="17">
        <v>15.425008123614798</v>
      </c>
      <c r="H11" s="18">
        <f t="shared" si="0"/>
        <v>0.85232010055257734</v>
      </c>
      <c r="I11" s="18">
        <f t="shared" si="1"/>
        <v>4.8045452880875861E-2</v>
      </c>
      <c r="J11" s="18">
        <f t="shared" si="2"/>
        <v>9.963444656654695E-2</v>
      </c>
    </row>
    <row r="12" spans="1:10" ht="15" customHeight="1">
      <c r="A12" s="8">
        <v>9</v>
      </c>
      <c r="B12" s="8" t="s">
        <v>16</v>
      </c>
      <c r="C12" s="17">
        <v>12.4441228031341</v>
      </c>
      <c r="D12" s="17">
        <v>25.112312220995598</v>
      </c>
      <c r="E12" s="17">
        <v>255.84062513075338</v>
      </c>
      <c r="F12" s="17">
        <v>12.668189417861498</v>
      </c>
      <c r="G12" s="17">
        <v>12.4441228031341</v>
      </c>
      <c r="H12" s="18">
        <f t="shared" si="0"/>
        <v>0.91061737080344052</v>
      </c>
      <c r="I12" s="18">
        <f t="shared" si="1"/>
        <v>4.5090076428000149E-2</v>
      </c>
      <c r="J12" s="18">
        <f t="shared" si="2"/>
        <v>4.4292552768559382E-2</v>
      </c>
    </row>
    <row r="13" spans="1:10" ht="15" customHeight="1">
      <c r="A13" s="69"/>
      <c r="B13" s="69"/>
      <c r="C13" s="11">
        <f>SUM(C4:C12)</f>
        <v>69.992163233757111</v>
      </c>
      <c r="D13" s="11">
        <f t="shared" ref="D13:G13" si="3">SUM(D4:D12)</f>
        <v>110.97420978106831</v>
      </c>
      <c r="E13" s="11">
        <f t="shared" si="3"/>
        <v>884.00548016241964</v>
      </c>
      <c r="F13" s="11">
        <f t="shared" si="3"/>
        <v>40.982046547311199</v>
      </c>
      <c r="G13" s="11">
        <f t="shared" si="3"/>
        <v>69.992163233757111</v>
      </c>
      <c r="H13" s="19">
        <f t="shared" si="0"/>
        <v>0.88846585422525426</v>
      </c>
      <c r="I13" s="19">
        <f t="shared" si="1"/>
        <v>4.1188827230874296E-2</v>
      </c>
      <c r="J13" s="19">
        <f t="shared" si="2"/>
        <v>7.0345318543871452E-2</v>
      </c>
    </row>
    <row r="14" spans="1:10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0" t="s">
        <v>77</v>
      </c>
      <c r="L1" s="70" t="s">
        <v>139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0</v>
      </c>
      <c r="D4" s="21">
        <v>0</v>
      </c>
      <c r="E4" s="15">
        <v>22.6550436177017</v>
      </c>
      <c r="F4" s="15">
        <v>97.833973750137503</v>
      </c>
      <c r="G4" s="15">
        <v>275.11789442191201</v>
      </c>
      <c r="H4" s="16">
        <v>0</v>
      </c>
      <c r="I4" s="16">
        <v>0</v>
      </c>
      <c r="J4" s="16">
        <v>5.7266551575676013E-2</v>
      </c>
      <c r="K4" s="16">
        <v>0.24730097183471919</v>
      </c>
      <c r="L4" s="16">
        <v>0.69543247658960483</v>
      </c>
    </row>
    <row r="5" spans="1:12" ht="15" customHeight="1">
      <c r="A5" s="22">
        <v>12</v>
      </c>
      <c r="B5" s="22" t="s">
        <v>1</v>
      </c>
      <c r="C5" s="23">
        <v>0</v>
      </c>
      <c r="D5" s="23">
        <v>0</v>
      </c>
      <c r="E5" s="17">
        <v>13.131998248229198</v>
      </c>
      <c r="F5" s="17">
        <v>36.194902511214401</v>
      </c>
      <c r="G5" s="17">
        <v>65.847092765554791</v>
      </c>
      <c r="H5" s="18">
        <v>0</v>
      </c>
      <c r="I5" s="18">
        <v>0</v>
      </c>
      <c r="J5" s="18">
        <v>0.11401878016306617</v>
      </c>
      <c r="K5" s="18">
        <v>0.31426280710982152</v>
      </c>
      <c r="L5" s="18">
        <v>0.57171841272711232</v>
      </c>
    </row>
    <row r="6" spans="1:12" ht="15" customHeight="1">
      <c r="A6" s="22">
        <v>13</v>
      </c>
      <c r="B6" s="22" t="s">
        <v>2</v>
      </c>
      <c r="C6" s="23">
        <v>0</v>
      </c>
      <c r="D6" s="23">
        <v>0</v>
      </c>
      <c r="E6" s="17">
        <v>14.566653857243001</v>
      </c>
      <c r="F6" s="17">
        <v>43.501913978656397</v>
      </c>
      <c r="G6" s="17">
        <v>25.211076687353799</v>
      </c>
      <c r="H6" s="18">
        <v>0</v>
      </c>
      <c r="I6" s="18">
        <v>0</v>
      </c>
      <c r="J6" s="18">
        <v>0.17491253643830967</v>
      </c>
      <c r="K6" s="18">
        <v>0.52235950606765458</v>
      </c>
      <c r="L6" s="18">
        <v>0.30272795749403575</v>
      </c>
    </row>
    <row r="7" spans="1:12" ht="15" customHeight="1">
      <c r="A7" s="22">
        <v>14</v>
      </c>
      <c r="B7" s="22" t="s">
        <v>3</v>
      </c>
      <c r="C7" s="23">
        <v>0</v>
      </c>
      <c r="D7" s="23">
        <v>0</v>
      </c>
      <c r="E7" s="17">
        <v>29.0877470851681</v>
      </c>
      <c r="F7" s="17">
        <v>22.3268616748013</v>
      </c>
      <c r="G7" s="17">
        <v>45.931154915029701</v>
      </c>
      <c r="H7" s="18">
        <v>0</v>
      </c>
      <c r="I7" s="18">
        <v>0</v>
      </c>
      <c r="J7" s="18">
        <v>0.29880855608962248</v>
      </c>
      <c r="K7" s="18">
        <v>0.22935627429399288</v>
      </c>
      <c r="L7" s="18">
        <v>0.47183516961638472</v>
      </c>
    </row>
    <row r="8" spans="1:12" ht="15" customHeight="1">
      <c r="A8" s="22">
        <v>15</v>
      </c>
      <c r="B8" s="22" t="s">
        <v>4</v>
      </c>
      <c r="C8" s="23">
        <v>0</v>
      </c>
      <c r="D8" s="23">
        <v>0</v>
      </c>
      <c r="E8" s="17">
        <v>13.727765020818699</v>
      </c>
      <c r="F8" s="17">
        <v>45.1563513054734</v>
      </c>
      <c r="G8" s="17">
        <v>84.824151509955698</v>
      </c>
      <c r="H8" s="18">
        <v>0</v>
      </c>
      <c r="I8" s="18">
        <v>0</v>
      </c>
      <c r="J8" s="18">
        <v>9.5525227793164746E-2</v>
      </c>
      <c r="K8" s="18">
        <v>0.31422236163146861</v>
      </c>
      <c r="L8" s="18">
        <v>0.5902524105753667</v>
      </c>
    </row>
    <row r="9" spans="1:12" ht="15" customHeight="1">
      <c r="A9" s="22">
        <v>16</v>
      </c>
      <c r="B9" s="22" t="s">
        <v>5</v>
      </c>
      <c r="C9" s="23">
        <v>0</v>
      </c>
      <c r="D9" s="23">
        <v>0</v>
      </c>
      <c r="E9" s="17">
        <v>5.8348132124184398</v>
      </c>
      <c r="F9" s="17">
        <v>15.605177481200199</v>
      </c>
      <c r="G9" s="17">
        <v>43.902713965526395</v>
      </c>
      <c r="H9" s="18">
        <v>0</v>
      </c>
      <c r="I9" s="18">
        <v>0</v>
      </c>
      <c r="J9" s="18">
        <v>8.9295557061117595E-2</v>
      </c>
      <c r="K9" s="18">
        <v>0.23882050127253462</v>
      </c>
      <c r="L9" s="18">
        <v>0.67188394166634791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3.8359942356553001</v>
      </c>
      <c r="F10" s="17">
        <v>15.925983294094999</v>
      </c>
      <c r="G10" s="17">
        <v>42.6991696182507</v>
      </c>
      <c r="H10" s="18">
        <v>0</v>
      </c>
      <c r="I10" s="18">
        <v>0</v>
      </c>
      <c r="J10" s="18">
        <v>6.1414085568520758E-2</v>
      </c>
      <c r="K10" s="18">
        <v>0.25497423632580035</v>
      </c>
      <c r="L10" s="18">
        <v>0.6836116781056788</v>
      </c>
    </row>
    <row r="11" spans="1:12" ht="15" customHeight="1">
      <c r="A11" s="8">
        <v>18</v>
      </c>
      <c r="B11" s="8" t="s">
        <v>17</v>
      </c>
      <c r="C11" s="25" t="s">
        <v>47</v>
      </c>
      <c r="D11" s="25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22">
        <v>19</v>
      </c>
      <c r="B12" s="22" t="s">
        <v>7</v>
      </c>
      <c r="C12" s="23">
        <v>0</v>
      </c>
      <c r="D12" s="23">
        <v>0</v>
      </c>
      <c r="E12" s="17">
        <v>3.0490850074951301</v>
      </c>
      <c r="F12" s="17">
        <v>7.8375501791249302</v>
      </c>
      <c r="G12" s="17">
        <v>21.174628378629901</v>
      </c>
      <c r="H12" s="18">
        <v>0</v>
      </c>
      <c r="I12" s="18">
        <v>0</v>
      </c>
      <c r="J12" s="18">
        <v>9.5101835312564623E-2</v>
      </c>
      <c r="K12" s="18">
        <v>0.24445543648565887</v>
      </c>
      <c r="L12" s="18">
        <v>0.66044272820177663</v>
      </c>
    </row>
    <row r="13" spans="1:12" ht="15" customHeight="1">
      <c r="A13" s="69"/>
      <c r="B13" s="69"/>
      <c r="C13" s="24">
        <f t="shared" ref="C13:G13" si="0">SUM(C4:C12)</f>
        <v>0</v>
      </c>
      <c r="D13" s="24">
        <f t="shared" si="0"/>
        <v>0</v>
      </c>
      <c r="E13" s="11">
        <f t="shared" si="0"/>
        <v>105.88910028472958</v>
      </c>
      <c r="F13" s="11">
        <f t="shared" si="0"/>
        <v>284.38271417470315</v>
      </c>
      <c r="G13" s="11">
        <f t="shared" si="0"/>
        <v>604.70788226221305</v>
      </c>
      <c r="H13" s="19">
        <v>0</v>
      </c>
      <c r="I13" s="19">
        <v>0</v>
      </c>
      <c r="J13" s="19">
        <v>0.10642337791778377</v>
      </c>
      <c r="K13" s="19">
        <v>0.28581760523527716</v>
      </c>
      <c r="L13" s="19">
        <v>0.60775901684693912</v>
      </c>
    </row>
    <row r="14" spans="1:12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25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0" t="s">
        <v>78</v>
      </c>
      <c r="F1" s="70" t="s">
        <v>139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359.72129999999999</v>
      </c>
      <c r="D4" s="15">
        <v>392.25412799999401</v>
      </c>
      <c r="E4" s="15">
        <f t="shared" ref="E4:E13" si="0">D4-C4</f>
        <v>32.532827999994026</v>
      </c>
      <c r="F4" s="27">
        <f t="shared" ref="F4:F13" si="1">D4/C4-1</f>
        <v>9.0438981511503647E-2</v>
      </c>
    </row>
    <row r="5" spans="1:6" ht="15" customHeight="1">
      <c r="A5" s="8">
        <v>12</v>
      </c>
      <c r="B5" s="8" t="s">
        <v>1</v>
      </c>
      <c r="C5" s="17">
        <v>74.7517</v>
      </c>
      <c r="D5" s="17">
        <v>115.17399399999699</v>
      </c>
      <c r="E5" s="17">
        <f t="shared" si="0"/>
        <v>40.422293999996995</v>
      </c>
      <c r="F5" s="28">
        <f t="shared" si="1"/>
        <v>0.54075417682804527</v>
      </c>
    </row>
    <row r="6" spans="1:6" ht="15" customHeight="1">
      <c r="A6" s="8">
        <v>13</v>
      </c>
      <c r="B6" s="8" t="s">
        <v>2</v>
      </c>
      <c r="C6" s="17">
        <v>105.2542</v>
      </c>
      <c r="D6" s="17">
        <v>83.279644000003103</v>
      </c>
      <c r="E6" s="17">
        <f t="shared" si="0"/>
        <v>-21.974555999996895</v>
      </c>
      <c r="F6" s="28">
        <f t="shared" si="1"/>
        <v>-0.20877604884172696</v>
      </c>
    </row>
    <row r="7" spans="1:6" ht="15" customHeight="1">
      <c r="A7" s="8">
        <v>14</v>
      </c>
      <c r="B7" s="8" t="s">
        <v>3</v>
      </c>
      <c r="C7" s="17">
        <v>106.1472</v>
      </c>
      <c r="D7" s="17">
        <v>97.345762499998798</v>
      </c>
      <c r="E7" s="17">
        <f t="shared" si="0"/>
        <v>-8.8014375000011995</v>
      </c>
      <c r="F7" s="28">
        <f t="shared" si="1"/>
        <v>-8.2917283734297298E-2</v>
      </c>
    </row>
    <row r="8" spans="1:6" ht="15" customHeight="1">
      <c r="A8" s="8">
        <v>15</v>
      </c>
      <c r="B8" s="8" t="s">
        <v>4</v>
      </c>
      <c r="C8" s="17">
        <v>166.10890000000001</v>
      </c>
      <c r="D8" s="17">
        <v>143.70826749999699</v>
      </c>
      <c r="E8" s="17">
        <f t="shared" si="0"/>
        <v>-22.400632500003013</v>
      </c>
      <c r="F8" s="28">
        <f t="shared" si="1"/>
        <v>-0.13485510108129672</v>
      </c>
    </row>
    <row r="9" spans="1:6" ht="15" customHeight="1">
      <c r="A9" s="8">
        <v>16</v>
      </c>
      <c r="B9" s="8" t="s">
        <v>5</v>
      </c>
      <c r="C9" s="17">
        <v>65.502799999999993</v>
      </c>
      <c r="D9" s="17">
        <v>65.342701943497701</v>
      </c>
      <c r="E9" s="17">
        <f t="shared" si="0"/>
        <v>-0.16009805650229225</v>
      </c>
      <c r="F9" s="28">
        <f t="shared" si="1"/>
        <v>-2.4441406550909095E-3</v>
      </c>
    </row>
    <row r="10" spans="1:6" ht="15" customHeight="1">
      <c r="A10" s="8">
        <v>17</v>
      </c>
      <c r="B10" s="8" t="s">
        <v>6</v>
      </c>
      <c r="C10" s="17">
        <v>17.8857</v>
      </c>
      <c r="D10" s="17">
        <v>64.126481500001205</v>
      </c>
      <c r="E10" s="17">
        <f t="shared" si="0"/>
        <v>46.240781500001205</v>
      </c>
      <c r="F10" s="28">
        <f t="shared" si="1"/>
        <v>2.5853492734419792</v>
      </c>
    </row>
    <row r="11" spans="1:6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7</v>
      </c>
      <c r="C12" s="17">
        <v>20.116199999999999</v>
      </c>
      <c r="D12" s="17">
        <v>33.748710499999497</v>
      </c>
      <c r="E12" s="17">
        <f t="shared" si="0"/>
        <v>13.632510499999498</v>
      </c>
      <c r="F12" s="28">
        <f t="shared" si="1"/>
        <v>0.67768815680891503</v>
      </c>
    </row>
    <row r="13" spans="1:6" ht="15" customHeight="1">
      <c r="A13" s="69"/>
      <c r="B13" s="69"/>
      <c r="C13" s="11">
        <f t="shared" ref="C13:D13" si="2">SUM(C4:C12)</f>
        <v>915.48799999999994</v>
      </c>
      <c r="D13" s="11">
        <f t="shared" si="2"/>
        <v>994.97968994348821</v>
      </c>
      <c r="E13" s="26">
        <f t="shared" si="0"/>
        <v>79.491689943488268</v>
      </c>
      <c r="F13" s="29">
        <f t="shared" si="1"/>
        <v>8.6829854616869095E-2</v>
      </c>
    </row>
    <row r="14" spans="1:6" ht="15" customHeight="1">
      <c r="A14" s="49" t="s">
        <v>23</v>
      </c>
      <c r="B14" s="3"/>
      <c r="C14" s="3"/>
      <c r="D14" s="3"/>
      <c r="E14" s="3"/>
      <c r="F14" s="4"/>
    </row>
    <row r="15" spans="1:6" s="37" customFormat="1" ht="15" customHeight="1">
      <c r="A15" s="36"/>
      <c r="B15" s="36"/>
      <c r="C15" s="36"/>
      <c r="D15" s="36"/>
      <c r="E15" s="36"/>
      <c r="F15" s="36"/>
    </row>
    <row r="16" spans="1:6" s="37" customFormat="1" ht="15" customHeight="1">
      <c r="A16" s="38" t="s">
        <v>60</v>
      </c>
      <c r="B16" s="39"/>
      <c r="C16" s="39"/>
      <c r="D16" s="39"/>
      <c r="E16" s="39"/>
      <c r="F16" s="40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2012-11-16T14:42:18Z</dcterms:created>
  <dcterms:modified xsi:type="dcterms:W3CDTF">2012-12-17T12:51:29Z</dcterms:modified>
</cp:coreProperties>
</file>