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7"/>
  <c r="F8"/>
  <c r="F9"/>
  <c r="F10"/>
  <c r="F11"/>
  <c r="F12"/>
  <c r="E4"/>
  <c r="E5"/>
  <c r="E7"/>
  <c r="E8"/>
  <c r="E9"/>
  <c r="E10"/>
  <c r="E11"/>
  <c r="E12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J13"/>
  <c r="I4"/>
  <c r="J4"/>
  <c r="H4"/>
  <c r="D13"/>
  <c r="E13"/>
  <c r="H13" s="1"/>
  <c r="F13"/>
  <c r="I13" s="1"/>
  <c r="G13"/>
  <c r="C13"/>
  <c r="H5" i="9"/>
  <c r="I5"/>
  <c r="J5"/>
  <c r="H7"/>
  <c r="I7"/>
  <c r="J7"/>
  <c r="I4"/>
  <c r="J4"/>
  <c r="H4"/>
  <c r="D13"/>
  <c r="E13"/>
  <c r="F13"/>
  <c r="G13"/>
  <c r="C13"/>
  <c r="F13" i="10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11"/>
  <c r="E13"/>
  <c r="C13"/>
  <c r="D9" s="1"/>
  <c r="I5"/>
  <c r="I7"/>
  <c r="I4"/>
  <c r="H5"/>
  <c r="H7"/>
  <c r="H4"/>
  <c r="G5"/>
  <c r="G7"/>
  <c r="G4"/>
  <c r="E13" i="4" l="1"/>
  <c r="F13"/>
  <c r="J13" i="9"/>
  <c r="H13"/>
  <c r="I13"/>
  <c r="D12" i="10"/>
  <c r="D11"/>
  <c r="D12" i="11"/>
  <c r="D11"/>
  <c r="D8" i="10"/>
  <c r="D4"/>
  <c r="I13"/>
  <c r="D7"/>
  <c r="H13"/>
  <c r="D6"/>
  <c r="D10"/>
  <c r="G13"/>
  <c r="D5"/>
  <c r="D8" i="11"/>
  <c r="D4"/>
  <c r="I13"/>
  <c r="D7"/>
  <c r="H13"/>
  <c r="D10"/>
  <c r="G13"/>
  <c r="D5"/>
</calcChain>
</file>

<file path=xl/sharedStrings.xml><?xml version="1.0" encoding="utf-8"?>
<sst xmlns="http://schemas.openxmlformats.org/spreadsheetml/2006/main" count="321" uniqueCount="143">
  <si>
    <t>Wohnzonen</t>
  </si>
  <si>
    <t>Arbeitszonen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</si>
  <si>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</si>
  <si>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</si>
  <si>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</si>
  <si>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</si>
  <si>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</si>
  <si>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</si>
  <si>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</si>
  <si>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</si>
  <si>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</si>
  <si>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</si>
  <si>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</si>
  <si>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</si>
  <si>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</si>
  <si>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</si>
  <si>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</si>
  <si>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Mischzonen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</si>
  <si>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</si>
  <si>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</si>
  <si>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</si>
  <si>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</si>
  <si>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</si>
  <si>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</si>
  <si>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</si>
  <si>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</si>
  <si>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</si>
  <si>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</si>
  <si>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</si>
  <si>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</si>
  <si>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</si>
  <si>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</si>
  <si>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</si>
  <si>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</si>
  <si>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</si>
  <si>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</si>
  <si>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</si>
  <si>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</si>
  <si>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</si>
  <si>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</si>
  <si>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</si>
  <si>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</si>
  <si>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</si>
  <si>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</si>
  <si>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</si>
  <si>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</si>
  <si>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</si>
  <si>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</si>
  <si>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</si>
  <si>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oui</t>
  </si>
  <si>
    <t>non</t>
  </si>
  <si>
    <t>seulement Zone d'aéroport / aérodrome</t>
  </si>
  <si>
    <t xml:space="preserve">Les surfaces de transport sont répertoriées séparément. </t>
  </si>
  <si>
    <t>Dans la statistique 2012, les terrains de golf sont attribués aux zones non constructibles. En 2007, ils étaient attribués aux „autres zones à bâtir“.</t>
  </si>
  <si>
    <t>En 2012, les zones de camping sont attribuées aux zones de tourisme et de loisirs. En 2007, elles étaient attribuées aux « autres zones à bâtir ».</t>
  </si>
  <si>
    <t>Les résultats de 2007 et 2012 ne sont pas comparables.</t>
  </si>
  <si>
    <t>Stand der Daten</t>
  </si>
  <si>
    <t>Vollständigkleit</t>
  </si>
  <si>
    <t>Anzahl Gemeinden</t>
  </si>
  <si>
    <t>Zonentypen</t>
  </si>
  <si>
    <t>Anzahl Zonen innerhalb der Bauzonen</t>
  </si>
  <si>
    <t>Spezialzonen</t>
  </si>
  <si>
    <t>Bemerkungen</t>
  </si>
  <si>
    <t>Achtung: Die Resultate von 2007 und 2012 sind nicht vergleichbar (siehe Bemerkungen im Faktenblatt).</t>
  </si>
  <si>
    <t>Faktenblatt Kanton VD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</si>
  <si>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</si>
  <si>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</si>
  <si>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</si>
  <si>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</si>
  <si>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</si>
  <si>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</si>
  <si>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</si>
  <si>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</si>
  <si>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</si>
  <si>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</si>
  <si>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</si>
  <si>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</si>
  <si>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</si>
  <si>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</si>
  <si>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</si>
  <si>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</si>
  <si>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</si>
  <si>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</si>
  <si>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</si>
  <si>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</si>
  <si>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</si>
  <si>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</si>
  <si>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</si>
  <si>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</si>
  <si>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</si>
  <si>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</si>
  <si>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</si>
  <si>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</si>
  <si>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</si>
  <si>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</si>
  <si>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</si>
  <si>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</si>
  <si>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</si>
  <si>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</si>
  <si>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</si>
  <si>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</si>
  <si>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</si>
  <si>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</si>
  <si>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</si>
  <si>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</si>
  <si>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</si>
  <si>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</si>
  <si>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</si>
  <si>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</si>
  <si>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</si>
  <si>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</si>
  <si>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</si>
  <si>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</si>
  <si>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</si>
  <si>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</si>
  <si>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</si>
  <si>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</si>
  <si>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</si>
  <si>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</si>
  <si>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</si>
  <si>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</si>
  <si>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</si>
  <si>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</si>
  <si>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</si>
  <si>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</si>
  <si>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</si>
  <si>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</si>
  <si>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</si>
  <si>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</si>
  <si>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</si>
  <si>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</si>
  <si>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</si>
  <si>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</si>
  <si>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</si>
  <si>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</si>
  <si>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</si>
  <si>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</si>
  <si>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</si>
  <si>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</si>
  <si>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</si>
  <si>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La digitalisation des territoires forains de la commune de Lausanne qui manquaient en 2007 a entraîné une augmentation de la zone à bâtir de 312 ha dont seulement 0.35 sont imputables à un changement réel d’affectation. Etant surévaluée de 312 ha, la croissance de la zone à bâtir du canton n’est donc pas de 524 ha mais de 212 ha. Ce biais est responsable de 60% de la croissance cantonale et de 16% de la croissance nationale des zones à bâtir entre 2007 et 2012 calculées par l’ARE. </t>
  </si>
  <si>
    <t>Dans le canton de Vaud, une partie non négligeable des zones équestres sont considérées comme des autres zones selon l’article 18 de la loi sur l'aménagement du territoire (LAT).</t>
  </si>
  <si>
    <t>Kanton VD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</si>
</sst>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7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5" xfId="1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2" xfId="3" applyNumberFormat="1" applyFill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9" fillId="0" borderId="12" xfId="0" applyNumberFormat="1" applyFont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5701377085573556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2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10729.382319472299</c:v>
                </c:pt>
                <c:pt idx="1">
                  <c:v>3310.43568516702</c:v>
                </c:pt>
                <c:pt idx="2" formatCode="General">
                  <c:v>0</c:v>
                </c:pt>
                <c:pt idx="3">
                  <c:v>4217.9883355341799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gapWidth val="70"/>
        <c:axId val="126637952"/>
        <c:axId val="126639488"/>
      </c:barChart>
      <c:catAx>
        <c:axId val="126637952"/>
        <c:scaling>
          <c:orientation val="maxMin"/>
        </c:scaling>
        <c:axPos val="l"/>
        <c:tickLblPos val="nextTo"/>
        <c:crossAx val="126639488"/>
        <c:crosses val="autoZero"/>
        <c:auto val="1"/>
        <c:lblAlgn val="ctr"/>
        <c:lblOffset val="100"/>
      </c:catAx>
      <c:valAx>
        <c:axId val="126639488"/>
        <c:scaling>
          <c:orientation val="minMax"/>
        </c:scaling>
        <c:axPos val="t"/>
        <c:majorGridlines/>
        <c:numFmt formatCode="#,##0" sourceLinked="1"/>
        <c:tickLblPos val="high"/>
        <c:crossAx val="1266379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822.93813595200595</c:v>
                </c:pt>
                <c:pt idx="1">
                  <c:v>139.92914876521999</c:v>
                </c:pt>
                <c:pt idx="2" formatCode="General">
                  <c:v>0</c:v>
                </c:pt>
                <c:pt idx="3">
                  <c:v>89.573291672026301</c:v>
                </c:pt>
                <c:pt idx="4">
                  <c:v>197.08827677485502</c:v>
                </c:pt>
                <c:pt idx="5">
                  <c:v>84.7107817715858</c:v>
                </c:pt>
                <c:pt idx="6">
                  <c:v>3.2241343465975998</c:v>
                </c:pt>
                <c:pt idx="7">
                  <c:v>2.6659462901991597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1152.40128968708</c:v>
                </c:pt>
                <c:pt idx="1">
                  <c:v>206.43350754666602</c:v>
                </c:pt>
                <c:pt idx="2" formatCode="General">
                  <c:v>0</c:v>
                </c:pt>
                <c:pt idx="3">
                  <c:v>122.69327557395</c:v>
                </c:pt>
                <c:pt idx="4">
                  <c:v>362.47692955673404</c:v>
                </c:pt>
                <c:pt idx="5">
                  <c:v>118.41719394235599</c:v>
                </c:pt>
                <c:pt idx="6">
                  <c:v>24.890926113579201</c:v>
                </c:pt>
                <c:pt idx="7">
                  <c:v>9.7515668128913902</c:v>
                </c:pt>
                <c:pt idx="8">
                  <c:v>1.7503708753999199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1910.3290958103601</c:v>
                </c:pt>
                <c:pt idx="1">
                  <c:v>572.30856593697501</c:v>
                </c:pt>
                <c:pt idx="2" formatCode="General">
                  <c:v>0</c:v>
                </c:pt>
                <c:pt idx="3">
                  <c:v>314.62977773752999</c:v>
                </c:pt>
                <c:pt idx="4">
                  <c:v>378.86616699300902</c:v>
                </c:pt>
                <c:pt idx="5">
                  <c:v>210.66510223001401</c:v>
                </c:pt>
                <c:pt idx="6">
                  <c:v>32.122508859800305</c:v>
                </c:pt>
                <c:pt idx="7">
                  <c:v>4.7724174733267999</c:v>
                </c:pt>
                <c:pt idx="8">
                  <c:v>2.20677105019853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2721.7482004139301</c:v>
                </c:pt>
                <c:pt idx="1">
                  <c:v>824.519285119389</c:v>
                </c:pt>
                <c:pt idx="2" formatCode="General">
                  <c:v>0</c:v>
                </c:pt>
                <c:pt idx="3">
                  <c:v>1134.75343331507</c:v>
                </c:pt>
                <c:pt idx="4">
                  <c:v>583.65393328365099</c:v>
                </c:pt>
                <c:pt idx="5">
                  <c:v>349.122161001564</c:v>
                </c:pt>
                <c:pt idx="6">
                  <c:v>51.652806934245902</c:v>
                </c:pt>
                <c:pt idx="7">
                  <c:v>1.4674618096301599</c:v>
                </c:pt>
                <c:pt idx="8">
                  <c:v>2.5997687500647801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4121.9656180812899</c:v>
                </c:pt>
                <c:pt idx="1">
                  <c:v>1567.24519024488</c:v>
                </c:pt>
                <c:pt idx="2" formatCode="General">
                  <c:v>0</c:v>
                </c:pt>
                <c:pt idx="3">
                  <c:v>2556.3385639040498</c:v>
                </c:pt>
                <c:pt idx="4">
                  <c:v>1249.54755034498</c:v>
                </c:pt>
                <c:pt idx="5">
                  <c:v>870.6974046994859</c:v>
                </c:pt>
                <c:pt idx="6">
                  <c:v>474.04500778829401</c:v>
                </c:pt>
                <c:pt idx="7">
                  <c:v>25.504630531750401</c:v>
                </c:pt>
                <c:pt idx="8">
                  <c:v>2.3704218781596103</c:v>
                </c:pt>
              </c:numCache>
            </c:numRef>
          </c:val>
        </c:ser>
        <c:gapWidth val="50"/>
        <c:overlap val="100"/>
        <c:axId val="132804992"/>
        <c:axId val="132806528"/>
      </c:barChart>
      <c:catAx>
        <c:axId val="132804992"/>
        <c:scaling>
          <c:orientation val="maxMin"/>
        </c:scaling>
        <c:axPos val="l"/>
        <c:tickLblPos val="nextTo"/>
        <c:crossAx val="132806528"/>
        <c:crosses val="autoZero"/>
        <c:auto val="1"/>
        <c:lblAlgn val="ctr"/>
        <c:lblOffset val="100"/>
      </c:catAx>
      <c:valAx>
        <c:axId val="132806528"/>
        <c:scaling>
          <c:orientation val="minMax"/>
        </c:scaling>
        <c:axPos val="t"/>
        <c:majorGridlines/>
        <c:numFmt formatCode="#,##0" sourceLinked="1"/>
        <c:tickLblPos val="high"/>
        <c:crossAx val="1328049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2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7.669948836553904E-2</c:v>
                </c:pt>
                <c:pt idx="1">
                  <c:v>4.2269103389052633E-2</c:v>
                </c:pt>
                <c:pt idx="2" formatCode="General">
                  <c:v>0</c:v>
                </c:pt>
                <c:pt idx="3">
                  <c:v>2.1236021630456021E-2</c:v>
                </c:pt>
                <c:pt idx="4">
                  <c:v>7.1109085130239127E-2</c:v>
                </c:pt>
                <c:pt idx="5">
                  <c:v>5.1854876430543824E-2</c:v>
                </c:pt>
                <c:pt idx="6">
                  <c:v>5.5025424891623339E-3</c:v>
                </c:pt>
                <c:pt idx="7">
                  <c:v>6.0367395197486441E-2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0.10740611651024667</c:v>
                </c:pt>
                <c:pt idx="1">
                  <c:v>6.235841031303143E-2</c:v>
                </c:pt>
                <c:pt idx="2" formatCode="General">
                  <c:v>0</c:v>
                </c:pt>
                <c:pt idx="3">
                  <c:v>2.9088102104587562E-2</c:v>
                </c:pt>
                <c:pt idx="4">
                  <c:v>0.13078100465124151</c:v>
                </c:pt>
                <c:pt idx="5">
                  <c:v>7.248792692871002E-2</c:v>
                </c:pt>
                <c:pt idx="6">
                  <c:v>4.2480667308143059E-2</c:v>
                </c:pt>
                <c:pt idx="7">
                  <c:v>0.22081340863942564</c:v>
                </c:pt>
                <c:pt idx="8">
                  <c:v>0.1960687433616865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0.17804651146584194</c:v>
                </c:pt>
                <c:pt idx="1">
                  <c:v>0.17288013367836064</c:v>
                </c:pt>
                <c:pt idx="2" formatCode="General">
                  <c:v>0</c:v>
                </c:pt>
                <c:pt idx="3">
                  <c:v>7.459237726893074E-2</c:v>
                </c:pt>
                <c:pt idx="4">
                  <c:v>0.13669421115518346</c:v>
                </c:pt>
                <c:pt idx="5">
                  <c:v>0.12895658162877982</c:v>
                </c:pt>
                <c:pt idx="6">
                  <c:v>5.4822613098015956E-2</c:v>
                </c:pt>
                <c:pt idx="7">
                  <c:v>0.10806609747497434</c:v>
                </c:pt>
                <c:pt idx="8">
                  <c:v>0.24719265658514672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0.25367240295660548</c:v>
                </c:pt>
                <c:pt idx="1">
                  <c:v>0.24906669708578805</c:v>
                </c:pt>
                <c:pt idx="2" formatCode="General">
                  <c:v>0</c:v>
                </c:pt>
                <c:pt idx="3">
                  <c:v>0.2690271620624024</c:v>
                </c:pt>
                <c:pt idx="4">
                  <c:v>0.21058125783847284</c:v>
                </c:pt>
                <c:pt idx="5">
                  <c:v>0.21371171578507347</c:v>
                </c:pt>
                <c:pt idx="6">
                  <c:v>8.8154442180774381E-2</c:v>
                </c:pt>
                <c:pt idx="7">
                  <c:v>3.3229044157729294E-2</c:v>
                </c:pt>
                <c:pt idx="8">
                  <c:v>0.29121450717678415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0.38417548070176682</c:v>
                </c:pt>
                <c:pt idx="1">
                  <c:v>0.47342565553376714</c:v>
                </c:pt>
                <c:pt idx="2" formatCode="General">
                  <c:v>0</c:v>
                </c:pt>
                <c:pt idx="3">
                  <c:v>0.60605633693362326</c:v>
                </c:pt>
                <c:pt idx="4">
                  <c:v>0.45083444122486316</c:v>
                </c:pt>
                <c:pt idx="5">
                  <c:v>0.53298889922689274</c:v>
                </c:pt>
                <c:pt idx="6">
                  <c:v>0.80903973492390424</c:v>
                </c:pt>
                <c:pt idx="7">
                  <c:v>0.57752405453038425</c:v>
                </c:pt>
                <c:pt idx="8">
                  <c:v>0.26552409287638268</c:v>
                </c:pt>
              </c:numCache>
            </c:numRef>
          </c:val>
        </c:ser>
        <c:gapWidth val="50"/>
        <c:overlap val="100"/>
        <c:axId val="133001216"/>
        <c:axId val="133002752"/>
      </c:barChart>
      <c:catAx>
        <c:axId val="133001216"/>
        <c:scaling>
          <c:orientation val="maxMin"/>
        </c:scaling>
        <c:axPos val="l"/>
        <c:tickLblPos val="nextTo"/>
        <c:crossAx val="133002752"/>
        <c:crosses val="autoZero"/>
        <c:auto val="1"/>
        <c:lblAlgn val="ctr"/>
        <c:lblOffset val="100"/>
      </c:catAx>
      <c:valAx>
        <c:axId val="133002752"/>
        <c:scaling>
          <c:orientation val="minMax"/>
        </c:scaling>
        <c:axPos val="t"/>
        <c:majorGridlines/>
        <c:numFmt formatCode="0%" sourceLinked="1"/>
        <c:tickLblPos val="high"/>
        <c:crossAx val="1330012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2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10171.1327</c:v>
                </c:pt>
                <c:pt idx="1">
                  <c:v>3321.1179999999999</c:v>
                </c:pt>
                <c:pt idx="2" formatCode="General">
                  <c:v>0</c:v>
                </c:pt>
                <c:pt idx="3">
                  <c:v>3948.6536000000001</c:v>
                </c:pt>
                <c:pt idx="4">
                  <c:v>2493.6795999999999</c:v>
                </c:pt>
                <c:pt idx="5">
                  <c:v>2038.5246999999999</c:v>
                </c:pt>
                <c:pt idx="6">
                  <c:v>164.44909999999999</c:v>
                </c:pt>
                <c:pt idx="7">
                  <c:v>205.06630000000001</c:v>
                </c:pt>
                <c:pt idx="8">
                  <c:v>435.17759999999998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2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10729.382319472299</c:v>
                </c:pt>
                <c:pt idx="1">
                  <c:v>3310.43568516702</c:v>
                </c:pt>
                <c:pt idx="2" formatCode="General">
                  <c:v>0</c:v>
                </c:pt>
                <c:pt idx="3">
                  <c:v>4217.9883355341799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gapWidth val="50"/>
        <c:axId val="133023616"/>
        <c:axId val="133025152"/>
      </c:barChart>
      <c:catAx>
        <c:axId val="133023616"/>
        <c:scaling>
          <c:orientation val="maxMin"/>
        </c:scaling>
        <c:axPos val="l"/>
        <c:tickLblPos val="nextTo"/>
        <c:crossAx val="133025152"/>
        <c:crosses val="autoZero"/>
        <c:auto val="1"/>
        <c:lblAlgn val="ctr"/>
        <c:lblOffset val="100"/>
      </c:catAx>
      <c:valAx>
        <c:axId val="133025152"/>
        <c:scaling>
          <c:orientation val="minMax"/>
        </c:scaling>
        <c:axPos val="t"/>
        <c:majorGridlines/>
        <c:numFmt formatCode="#,##0" sourceLinked="1"/>
        <c:tickLblPos val="high"/>
        <c:crossAx val="1330236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2"/>
              <c:delete val="1"/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10729.382319472299</c:v>
                </c:pt>
                <c:pt idx="1">
                  <c:v>3310.43568516702</c:v>
                </c:pt>
                <c:pt idx="2" formatCode="General">
                  <c:v>0</c:v>
                </c:pt>
                <c:pt idx="3">
                  <c:v>4217.9883355341799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26"/>
          <c:y val="0.14803982101356272"/>
          <c:w val="0.32920600783932941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224652259877205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1565.6122431592</c:v>
                </c:pt>
                <c:pt idx="1">
                  <c:v>1392.5198742124001</c:v>
                </c:pt>
                <c:pt idx="2">
                  <c:v>7493.1670737601207</c:v>
                </c:pt>
                <c:pt idx="3">
                  <c:v>1743.0606333427102</c:v>
                </c:pt>
                <c:pt idx="4">
                  <c:v>1678.2480076602801</c:v>
                </c:pt>
                <c:pt idx="5">
                  <c:v>1217.89795525969</c:v>
                </c:pt>
                <c:pt idx="6">
                  <c:v>4237.2027289317302</c:v>
                </c:pt>
                <c:pt idx="7">
                  <c:v>3071.0399766740002</c:v>
                </c:pt>
                <c:pt idx="8">
                  <c:v>903.32810694960801</c:v>
                </c:pt>
              </c:numCache>
            </c:numRef>
          </c:val>
        </c:ser>
        <c:gapWidth val="70"/>
        <c:axId val="128862080"/>
        <c:axId val="128901888"/>
      </c:barChart>
      <c:catAx>
        <c:axId val="128862080"/>
        <c:scaling>
          <c:orientation val="maxMin"/>
        </c:scaling>
        <c:axPos val="l"/>
        <c:tickLblPos val="nextTo"/>
        <c:crossAx val="128901888"/>
        <c:crosses val="autoZero"/>
        <c:auto val="1"/>
        <c:lblAlgn val="ctr"/>
        <c:lblOffset val="100"/>
      </c:catAx>
      <c:valAx>
        <c:axId val="128901888"/>
        <c:scaling>
          <c:orientation val="minMax"/>
        </c:scaling>
        <c:axPos val="t"/>
        <c:majorGridlines/>
        <c:numFmt formatCode="#,##0" sourceLinked="1"/>
        <c:tickLblPos val="high"/>
        <c:crossAx val="1288620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>
                  <c:v>124.23719176301799</c:v>
                </c:pt>
                <c:pt idx="1">
                  <c:v>185.35791526400979</c:v>
                </c:pt>
                <c:pt idx="2">
                  <c:v>378.06471678625013</c:v>
                </c:pt>
                <c:pt idx="3">
                  <c:v>223.06893183295497</c:v>
                </c:pt>
                <c:pt idx="4">
                  <c:v>404.76774098217169</c:v>
                </c:pt>
                <c:pt idx="5">
                  <c:v>478.13204901840845</c:v>
                </c:pt>
                <c:pt idx="6">
                  <c:v>553.21017964196858</c:v>
                </c:pt>
                <c:pt idx="7">
                  <c:v>640.45379171946365</c:v>
                </c:pt>
                <c:pt idx="8">
                  <c:v>791.00534759160075</c:v>
                </c:pt>
              </c:numCache>
            </c:numRef>
          </c:val>
        </c:ser>
        <c:gapWidth val="70"/>
        <c:axId val="131293952"/>
        <c:axId val="131295488"/>
      </c:barChart>
      <c:catAx>
        <c:axId val="131293952"/>
        <c:scaling>
          <c:orientation val="maxMin"/>
        </c:scaling>
        <c:axPos val="l"/>
        <c:tickLblPos val="nextTo"/>
        <c:crossAx val="131295488"/>
        <c:crosses val="autoZero"/>
        <c:auto val="1"/>
        <c:lblAlgn val="ctr"/>
        <c:lblOffset val="100"/>
      </c:catAx>
      <c:valAx>
        <c:axId val="131295488"/>
        <c:scaling>
          <c:orientation val="minMax"/>
        </c:scaling>
        <c:axPos val="t"/>
        <c:majorGridlines/>
        <c:numFmt formatCode="#,##0" sourceLinked="1"/>
        <c:tickLblPos val="high"/>
        <c:crossAx val="1312939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>
                  <c:v>75.760074480010061</c:v>
                </c:pt>
                <c:pt idx="1">
                  <c:v>116.94379003429742</c:v>
                </c:pt>
                <c:pt idx="2">
                  <c:v>282.45724687638278</c:v>
                </c:pt>
                <c:pt idx="3">
                  <c:v>154.25178833308644</c:v>
                </c:pt>
                <c:pt idx="4">
                  <c:v>323.26842100746995</c:v>
                </c:pt>
                <c:pt idx="5">
                  <c:v>317.38408653472237</c:v>
                </c:pt>
                <c:pt idx="6">
                  <c:v>441.43966088093373</c:v>
                </c:pt>
                <c:pt idx="7">
                  <c:v>524.71295391504918</c:v>
                </c:pt>
                <c:pt idx="8">
                  <c:v>672.41931438857227</c:v>
                </c:pt>
              </c:numCache>
            </c:numRef>
          </c:val>
        </c:ser>
        <c:gapWidth val="70"/>
        <c:axId val="131323776"/>
        <c:axId val="131325312"/>
      </c:barChart>
      <c:catAx>
        <c:axId val="131323776"/>
        <c:scaling>
          <c:orientation val="maxMin"/>
        </c:scaling>
        <c:axPos val="l"/>
        <c:tickLblPos val="nextTo"/>
        <c:crossAx val="131325312"/>
        <c:crosses val="autoZero"/>
        <c:auto val="1"/>
        <c:lblAlgn val="ctr"/>
        <c:lblOffset val="100"/>
      </c:catAx>
      <c:valAx>
        <c:axId val="131325312"/>
        <c:scaling>
          <c:orientation val="minMax"/>
        </c:scaling>
        <c:axPos val="t"/>
        <c:majorGridlines/>
        <c:numFmt formatCode="#,##0" sourceLinked="1"/>
        <c:tickLblPos val="high"/>
        <c:crossAx val="1313237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7811.9999345565484</c:v>
                </c:pt>
                <c:pt idx="1">
                  <c:v>1653.7509728027101</c:v>
                </c:pt>
                <c:pt idx="2" formatCode="General">
                  <c:v>0</c:v>
                </c:pt>
                <c:pt idx="3">
                  <c:v>3259.8697597957398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1172.9016703805701</c:v>
                </c:pt>
                <c:pt idx="1">
                  <c:v>219.56360173162989</c:v>
                </c:pt>
                <c:pt idx="2" formatCode="General">
                  <c:v>0</c:v>
                </c:pt>
                <c:pt idx="3">
                  <c:v>398.77390396780606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1744.4807145351801</c:v>
                </c:pt>
                <c:pt idx="1">
                  <c:v>1437.12111063268</c:v>
                </c:pt>
                <c:pt idx="2" formatCode="General">
                  <c:v>0</c:v>
                </c:pt>
                <c:pt idx="3">
                  <c:v>559.34467177063402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379968"/>
        <c:axId val="131381504"/>
      </c:barChart>
      <c:catAx>
        <c:axId val="131379968"/>
        <c:scaling>
          <c:orientation val="maxMin"/>
        </c:scaling>
        <c:axPos val="l"/>
        <c:tickLblPos val="nextTo"/>
        <c:crossAx val="131381504"/>
        <c:crosses val="autoZero"/>
        <c:auto val="1"/>
        <c:lblAlgn val="ctr"/>
        <c:lblOffset val="100"/>
      </c:catAx>
      <c:valAx>
        <c:axId val="131381504"/>
        <c:scaling>
          <c:orientation val="minMax"/>
        </c:scaling>
        <c:axPos val="t"/>
        <c:majorGridlines/>
        <c:numFmt formatCode="#,##0" sourceLinked="1"/>
        <c:tickLblPos val="high"/>
        <c:crossAx val="1313799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0.72809409730687691</c:v>
                </c:pt>
                <c:pt idx="1">
                  <c:v>0.49955689524875158</c:v>
                </c:pt>
                <c:pt idx="2" formatCode="General">
                  <c:v>0</c:v>
                </c:pt>
                <c:pt idx="3">
                  <c:v>0.77284940129709945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0.10931679340495871</c:v>
                </c:pt>
                <c:pt idx="1">
                  <c:v>6.6324684305278186E-2</c:v>
                </c:pt>
                <c:pt idx="2" formatCode="General">
                  <c:v>0</c:v>
                </c:pt>
                <c:pt idx="3">
                  <c:v>9.4541253376250509E-2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0.16258910928816436</c:v>
                </c:pt>
                <c:pt idx="1">
                  <c:v>0.43411842044597027</c:v>
                </c:pt>
                <c:pt idx="2" formatCode="General">
                  <c:v>0</c:v>
                </c:pt>
                <c:pt idx="3">
                  <c:v>0.13260934532665009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601344"/>
        <c:axId val="132602880"/>
      </c:barChart>
      <c:catAx>
        <c:axId val="132601344"/>
        <c:scaling>
          <c:orientation val="maxMin"/>
        </c:scaling>
        <c:axPos val="l"/>
        <c:tickLblPos val="nextTo"/>
        <c:crossAx val="132602880"/>
        <c:crosses val="autoZero"/>
        <c:auto val="1"/>
        <c:lblAlgn val="ctr"/>
        <c:lblOffset val="100"/>
      </c:catAx>
      <c:valAx>
        <c:axId val="132602880"/>
        <c:scaling>
          <c:orientation val="minMax"/>
        </c:scaling>
        <c:axPos val="t"/>
        <c:majorGridlines/>
        <c:numFmt formatCode="0%" sourceLinked="1"/>
        <c:tickLblPos val="high"/>
        <c:crossAx val="1326013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>
                  <c:v>1380.1059904385891</c:v>
                </c:pt>
                <c:pt idx="1">
                  <c:v>1147.1547701976751</c:v>
                </c:pt>
                <c:pt idx="2">
                  <c:v>5786.9082147592007</c:v>
                </c:pt>
                <c:pt idx="3">
                  <c:v>1274.0418538226231</c:v>
                </c:pt>
                <c:pt idx="4">
                  <c:v>1256.3410036155421</c:v>
                </c:pt>
                <c:pt idx="5">
                  <c:v>859.80436982752894</c:v>
                </c:pt>
                <c:pt idx="6">
                  <c:v>3164.7056750392103</c:v>
                </c:pt>
                <c:pt idx="7">
                  <c:v>2300.1915543796431</c:v>
                </c:pt>
                <c:pt idx="8">
                  <c:v>600.63749485122503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>
                  <c:v>65.637893205864003</c:v>
                </c:pt>
                <c:pt idx="1">
                  <c:v>101.51816173879303</c:v>
                </c:pt>
                <c:pt idx="2">
                  <c:v>595.21976251535011</c:v>
                </c:pt>
                <c:pt idx="3">
                  <c:v>120.73795243881705</c:v>
                </c:pt>
                <c:pt idx="4">
                  <c:v>140.48383657710201</c:v>
                </c:pt>
                <c:pt idx="5">
                  <c:v>92.005609224885006</c:v>
                </c:pt>
                <c:pt idx="6">
                  <c:v>326.06429329900413</c:v>
                </c:pt>
                <c:pt idx="7">
                  <c:v>244.14966659560605</c:v>
                </c:pt>
                <c:pt idx="8">
                  <c:v>105.42200048459702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>
                  <c:v>119.868359514747</c:v>
                </c:pt>
                <c:pt idx="1">
                  <c:v>143.84694227593198</c:v>
                </c:pt>
                <c:pt idx="2">
                  <c:v>1111.0390964855701</c:v>
                </c:pt>
                <c:pt idx="3">
                  <c:v>348.28082708126999</c:v>
                </c:pt>
                <c:pt idx="4">
                  <c:v>281.42316746763601</c:v>
                </c:pt>
                <c:pt idx="5">
                  <c:v>266.08797620727603</c:v>
                </c:pt>
                <c:pt idx="6">
                  <c:v>746.43276059351604</c:v>
                </c:pt>
                <c:pt idx="7">
                  <c:v>526.69875569875103</c:v>
                </c:pt>
                <c:pt idx="8">
                  <c:v>197.26861161378602</c:v>
                </c:pt>
              </c:numCache>
            </c:numRef>
          </c:val>
        </c:ser>
        <c:gapWidth val="50"/>
        <c:overlap val="100"/>
        <c:axId val="131411328"/>
        <c:axId val="131462272"/>
      </c:barChart>
      <c:catAx>
        <c:axId val="131411328"/>
        <c:scaling>
          <c:orientation val="maxMin"/>
        </c:scaling>
        <c:axPos val="l"/>
        <c:tickLblPos val="nextTo"/>
        <c:crossAx val="131462272"/>
        <c:crosses val="autoZero"/>
        <c:auto val="1"/>
        <c:lblAlgn val="ctr"/>
        <c:lblOffset val="100"/>
      </c:catAx>
      <c:valAx>
        <c:axId val="131462272"/>
        <c:scaling>
          <c:orientation val="minMax"/>
        </c:scaling>
        <c:axPos val="t"/>
        <c:majorGridlines/>
        <c:numFmt formatCode="#,##0" sourceLinked="1"/>
        <c:tickLblPos val="high"/>
        <c:crossAx val="1314113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>
                  <c:v>0.88151200686430264</c:v>
                </c:pt>
                <c:pt idx="1">
                  <c:v>0.82379777225549344</c:v>
                </c:pt>
                <c:pt idx="2">
                  <c:v>0.77229136329070147</c:v>
                </c:pt>
                <c:pt idx="3">
                  <c:v>0.73092228087290445</c:v>
                </c:pt>
                <c:pt idx="4">
                  <c:v>0.74860270822967501</c:v>
                </c:pt>
                <c:pt idx="5">
                  <c:v>0.70597406466964185</c:v>
                </c:pt>
                <c:pt idx="6">
                  <c:v>0.74688559351444705</c:v>
                </c:pt>
                <c:pt idx="7">
                  <c:v>0.74899433802577786</c:v>
                </c:pt>
                <c:pt idx="8">
                  <c:v>0.66491620290602949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>
                  <c:v>4.192474445231429E-2</c:v>
                </c:pt>
                <c:pt idx="1">
                  <c:v>7.2902486793024066E-2</c:v>
                </c:pt>
                <c:pt idx="2">
                  <c:v>7.9435004805873732E-2</c:v>
                </c:pt>
                <c:pt idx="3">
                  <c:v>6.9267786862511435E-2</c:v>
                </c:pt>
                <c:pt idx="4">
                  <c:v>8.3708627053850487E-2</c:v>
                </c:pt>
                <c:pt idx="5">
                  <c:v>7.5544596185208993E-2</c:v>
                </c:pt>
                <c:pt idx="6">
                  <c:v>7.6952724275529391E-2</c:v>
                </c:pt>
                <c:pt idx="7">
                  <c:v>7.9500647484252285E-2</c:v>
                </c:pt>
                <c:pt idx="8">
                  <c:v>0.11670399677985219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>
                  <c:v>7.6563248683383045E-2</c:v>
                </c:pt>
                <c:pt idx="1">
                  <c:v>0.10329974095148255</c:v>
                </c:pt>
                <c:pt idx="2">
                  <c:v>0.14827363190342469</c:v>
                </c:pt>
                <c:pt idx="3">
                  <c:v>0.1998099322645841</c:v>
                </c:pt>
                <c:pt idx="4">
                  <c:v>0.16768866471647448</c:v>
                </c:pt>
                <c:pt idx="5">
                  <c:v>0.21848133914514917</c:v>
                </c:pt>
                <c:pt idx="6">
                  <c:v>0.17616168221002354</c:v>
                </c:pt>
                <c:pt idx="7">
                  <c:v>0.17150501448996983</c:v>
                </c:pt>
                <c:pt idx="8">
                  <c:v>0.21837980031411844</c:v>
                </c:pt>
              </c:numCache>
            </c:numRef>
          </c:val>
        </c:ser>
        <c:gapWidth val="50"/>
        <c:overlap val="100"/>
        <c:axId val="132678400"/>
        <c:axId val="132679936"/>
      </c:barChart>
      <c:catAx>
        <c:axId val="132678400"/>
        <c:scaling>
          <c:orientation val="maxMin"/>
        </c:scaling>
        <c:axPos val="l"/>
        <c:tickLblPos val="nextTo"/>
        <c:crossAx val="132679936"/>
        <c:crosses val="autoZero"/>
        <c:auto val="1"/>
        <c:lblAlgn val="ctr"/>
        <c:lblOffset val="100"/>
      </c:catAx>
      <c:valAx>
        <c:axId val="132679936"/>
        <c:scaling>
          <c:orientation val="minMax"/>
        </c:scaling>
        <c:axPos val="t"/>
        <c:majorGridlines/>
        <c:numFmt formatCode="0%" sourceLinked="1"/>
        <c:tickLblPos val="high"/>
        <c:crossAx val="1326784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05550" y="2847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57875" y="3257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91250" y="3676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34100" y="3514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048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48375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2914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5925" y="2914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91225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81800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5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5" customWidth="1"/>
  </cols>
  <sheetData>
    <row r="1" spans="1:2" ht="18.75">
      <c r="A1" s="47" t="s">
        <v>65</v>
      </c>
    </row>
    <row r="2" spans="1:2" ht="18.75">
      <c r="A2" s="47" t="s">
        <v>66</v>
      </c>
    </row>
    <row r="4" spans="1:2" ht="12.75">
      <c r="A4" s="64" t="s">
        <v>64</v>
      </c>
      <c r="B4" s="65"/>
    </row>
    <row r="5" spans="1:2" ht="12.75">
      <c r="A5" s="66"/>
      <c r="B5" s="67"/>
    </row>
    <row r="6" spans="1:2">
      <c r="A6" s="29" t="s">
        <v>56</v>
      </c>
      <c r="B6" s="42" t="s">
        <v>48</v>
      </c>
    </row>
    <row r="7" spans="1:2">
      <c r="A7" s="30"/>
      <c r="B7" s="43"/>
    </row>
    <row r="8" spans="1:2">
      <c r="A8" s="29" t="s">
        <v>57</v>
      </c>
      <c r="B8" s="42" t="s">
        <v>49</v>
      </c>
    </row>
    <row r="9" spans="1:2">
      <c r="A9" s="31" t="s">
        <v>58</v>
      </c>
      <c r="B9" s="44">
        <v>326</v>
      </c>
    </row>
    <row r="10" spans="1:2">
      <c r="A10" s="30"/>
      <c r="B10" s="43"/>
    </row>
    <row r="11" spans="1:2">
      <c r="A11" s="29" t="s">
        <v>59</v>
      </c>
      <c r="B11" s="42"/>
    </row>
    <row r="12" spans="1:2">
      <c r="A12" s="31" t="s">
        <v>60</v>
      </c>
      <c r="B12" s="44">
        <v>19</v>
      </c>
    </row>
    <row r="13" spans="1:2">
      <c r="A13" s="31" t="s">
        <v>61</v>
      </c>
      <c r="B13" s="44" t="s">
        <v>50</v>
      </c>
    </row>
    <row r="14" spans="1:2">
      <c r="A14" s="30"/>
      <c r="B14" s="44"/>
    </row>
    <row r="15" spans="1:2">
      <c r="A15" s="29" t="s">
        <v>6</v>
      </c>
      <c r="B15" s="42" t="s">
        <v>51</v>
      </c>
    </row>
    <row r="16" spans="1:2">
      <c r="A16" s="32"/>
      <c r="B16" s="44" t="s">
        <v>52</v>
      </c>
    </row>
    <row r="17" spans="1:2">
      <c r="A17" s="30"/>
      <c r="B17" s="43"/>
    </row>
    <row r="18" spans="1:2" ht="120.75" customHeight="1">
      <c r="A18" s="29" t="s">
        <v>62</v>
      </c>
      <c r="B18" s="63" t="s">
        <v>140</v>
      </c>
    </row>
    <row r="19" spans="1:2" ht="45">
      <c r="A19" s="31"/>
      <c r="B19" s="45" t="s">
        <v>53</v>
      </c>
    </row>
    <row r="20" spans="1:2" ht="45">
      <c r="A20" s="31"/>
      <c r="B20" s="45" t="s">
        <v>54</v>
      </c>
    </row>
    <row r="21" spans="1:2" ht="45">
      <c r="A21" s="31"/>
      <c r="B21" s="45" t="s">
        <v>141</v>
      </c>
    </row>
    <row r="22" spans="1:2">
      <c r="A22" s="31"/>
      <c r="B22" s="45" t="s">
        <v>55</v>
      </c>
    </row>
    <row r="23" spans="1:2">
      <c r="A23" s="33"/>
      <c r="B23" s="46"/>
    </row>
    <row r="25" spans="1:2" ht="17.100000000000001" customHeight="1">
      <c r="A25" s="48" t="s">
        <v>67</v>
      </c>
      <c r="B25" s="34"/>
    </row>
    <row r="26" spans="1:2" ht="15" customHeight="1">
      <c r="A26" s="49" t="s">
        <v>85</v>
      </c>
      <c r="B26" s="34"/>
    </row>
    <row r="27" spans="1:2" ht="15" customHeight="1">
      <c r="A27" s="49" t="s">
        <v>68</v>
      </c>
      <c r="B27" s="34"/>
    </row>
    <row r="28" spans="1:2" ht="15" customHeight="1">
      <c r="A28" s="49" t="s">
        <v>69</v>
      </c>
      <c r="B28" s="34"/>
    </row>
    <row r="29" spans="1:2" ht="15" customHeight="1">
      <c r="A29" s="49" t="s">
        <v>70</v>
      </c>
      <c r="B29" s="34"/>
    </row>
    <row r="30" spans="1:2" ht="15" customHeight="1">
      <c r="A30" s="49" t="s">
        <v>71</v>
      </c>
      <c r="B30" s="34"/>
    </row>
    <row r="31" spans="1:2" ht="15" customHeight="1">
      <c r="A31" s="49" t="s">
        <v>72</v>
      </c>
      <c r="B31" s="34"/>
    </row>
    <row r="32" spans="1:2" ht="15" customHeight="1">
      <c r="A32" s="49" t="s">
        <v>73</v>
      </c>
      <c r="B32" s="34"/>
    </row>
    <row r="36" spans="1:1">
      <c r="A36" s="53" t="s">
        <v>66</v>
      </c>
    </row>
    <row r="37" spans="1:1">
      <c r="A37" s="53" t="s">
        <v>86</v>
      </c>
    </row>
    <row r="38" spans="1:1">
      <c r="A38" s="53" t="s">
        <v>87</v>
      </c>
    </row>
    <row r="39" spans="1:1">
      <c r="A39" s="53"/>
    </row>
    <row r="40" spans="1:1">
      <c r="A40" s="53" t="s">
        <v>88</v>
      </c>
    </row>
    <row r="41" spans="1:1">
      <c r="A41" s="53" t="s">
        <v>65</v>
      </c>
    </row>
    <row r="42" spans="1:1">
      <c r="A42" s="53" t="s">
        <v>89</v>
      </c>
    </row>
    <row r="43" spans="1:1">
      <c r="A43" s="52" t="s">
        <v>90</v>
      </c>
    </row>
    <row r="44" spans="1:1">
      <c r="A44" s="53"/>
    </row>
    <row r="45" spans="1:1">
      <c r="A45" s="53" t="s">
        <v>91</v>
      </c>
    </row>
  </sheetData>
  <mergeCells count="1">
    <mergeCell ref="A4:B5"/>
  </mergeCells>
  <hyperlinks>
    <hyperlink ref="A43" r:id="rId1"/>
  </hyperlinks>
  <pageMargins left="0.70866141732283472" right="0.70866141732283472" top="0.78740157480314965" bottom="0.78740157480314965" header="0.31496062992125984" footer="0.31496062992125984"/>
  <pageSetup paperSize="9" scale="8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2" customWidth="1"/>
    <col min="2" max="2" width="70.7109375" style="62" customWidth="1"/>
    <col min="3" max="16384" width="11.42578125" style="54"/>
  </cols>
  <sheetData>
    <row r="1" spans="1:2">
      <c r="A1" s="68" t="s">
        <v>92</v>
      </c>
      <c r="B1" s="68" t="s">
        <v>93</v>
      </c>
    </row>
    <row r="2" spans="1:2">
      <c r="A2" s="69"/>
      <c r="B2" s="69"/>
    </row>
    <row r="3" spans="1:2">
      <c r="A3" s="55" t="s">
        <v>18</v>
      </c>
      <c r="B3" s="56" t="s">
        <v>94</v>
      </c>
    </row>
    <row r="4" spans="1:2">
      <c r="A4" s="57" t="s">
        <v>24</v>
      </c>
      <c r="B4" s="58" t="s">
        <v>95</v>
      </c>
    </row>
    <row r="5" spans="1:2" ht="30">
      <c r="A5" s="57" t="s">
        <v>19</v>
      </c>
      <c r="B5" s="58" t="s">
        <v>96</v>
      </c>
    </row>
    <row r="6" spans="1:2" ht="45">
      <c r="A6" s="57" t="s">
        <v>25</v>
      </c>
      <c r="B6" s="58" t="s">
        <v>97</v>
      </c>
    </row>
    <row r="7" spans="1:2">
      <c r="A7" s="57" t="s">
        <v>74</v>
      </c>
      <c r="B7" s="58" t="s">
        <v>98</v>
      </c>
    </row>
    <row r="8" spans="1:2" ht="30">
      <c r="A8" s="57" t="s">
        <v>20</v>
      </c>
      <c r="B8" s="58" t="s">
        <v>99</v>
      </c>
    </row>
    <row r="9" spans="1:2" ht="30">
      <c r="A9" s="57" t="s">
        <v>21</v>
      </c>
      <c r="B9" s="58" t="s">
        <v>100</v>
      </c>
    </row>
    <row r="10" spans="1:2" ht="17.25">
      <c r="A10" s="57" t="s">
        <v>101</v>
      </c>
      <c r="B10" s="58" t="s">
        <v>102</v>
      </c>
    </row>
    <row r="11" spans="1:2" ht="45">
      <c r="A11" s="57" t="s">
        <v>22</v>
      </c>
      <c r="B11" s="58" t="s">
        <v>103</v>
      </c>
    </row>
    <row r="12" spans="1:2" ht="17.25">
      <c r="A12" s="57" t="s">
        <v>104</v>
      </c>
      <c r="B12" s="59" t="s">
        <v>105</v>
      </c>
    </row>
    <row r="13" spans="1:2" ht="17.25">
      <c r="A13" s="57" t="s">
        <v>106</v>
      </c>
      <c r="B13" s="59" t="s">
        <v>107</v>
      </c>
    </row>
    <row r="14" spans="1:2">
      <c r="A14" s="57" t="s">
        <v>81</v>
      </c>
      <c r="B14" s="59" t="s">
        <v>108</v>
      </c>
    </row>
    <row r="15" spans="1:2">
      <c r="A15" s="57" t="s">
        <v>82</v>
      </c>
      <c r="B15" s="59" t="s">
        <v>109</v>
      </c>
    </row>
    <row r="16" spans="1:2">
      <c r="A16" s="57" t="s">
        <v>26</v>
      </c>
      <c r="B16" s="59" t="s">
        <v>110</v>
      </c>
    </row>
    <row r="17" spans="1:2" ht="30">
      <c r="A17" s="57" t="s">
        <v>83</v>
      </c>
      <c r="B17" s="59" t="s">
        <v>111</v>
      </c>
    </row>
    <row r="18" spans="1:2">
      <c r="A18" s="57" t="s">
        <v>27</v>
      </c>
      <c r="B18" s="59" t="s">
        <v>112</v>
      </c>
    </row>
    <row r="19" spans="1:2">
      <c r="A19" s="57" t="s">
        <v>28</v>
      </c>
      <c r="B19" s="59" t="s">
        <v>113</v>
      </c>
    </row>
    <row r="20" spans="1:2" ht="30">
      <c r="A20" s="57" t="s">
        <v>84</v>
      </c>
      <c r="B20" s="59" t="s">
        <v>114</v>
      </c>
    </row>
    <row r="21" spans="1:2">
      <c r="A21" s="57" t="s">
        <v>29</v>
      </c>
      <c r="B21" s="59" t="s">
        <v>115</v>
      </c>
    </row>
    <row r="22" spans="1:2" ht="17.25">
      <c r="A22" s="57" t="s">
        <v>116</v>
      </c>
      <c r="B22" s="59" t="s">
        <v>117</v>
      </c>
    </row>
    <row r="23" spans="1:2" ht="45">
      <c r="A23" s="57" t="s">
        <v>118</v>
      </c>
      <c r="B23" s="59" t="s">
        <v>119</v>
      </c>
    </row>
    <row r="24" spans="1:2">
      <c r="A24" s="57" t="s">
        <v>30</v>
      </c>
      <c r="B24" s="59" t="s">
        <v>120</v>
      </c>
    </row>
    <row r="25" spans="1:2">
      <c r="A25" s="57" t="s">
        <v>121</v>
      </c>
      <c r="B25" s="59" t="s">
        <v>122</v>
      </c>
    </row>
    <row r="26" spans="1:2">
      <c r="A26" s="57" t="s">
        <v>32</v>
      </c>
      <c r="B26" s="59" t="s">
        <v>123</v>
      </c>
    </row>
    <row r="27" spans="1:2">
      <c r="A27" s="57" t="s">
        <v>33</v>
      </c>
      <c r="B27" s="59" t="s">
        <v>124</v>
      </c>
    </row>
    <row r="28" spans="1:2">
      <c r="A28" s="57" t="s">
        <v>34</v>
      </c>
      <c r="B28" s="59" t="s">
        <v>125</v>
      </c>
    </row>
    <row r="29" spans="1:2">
      <c r="A29" s="57" t="s">
        <v>35</v>
      </c>
      <c r="B29" s="59" t="s">
        <v>126</v>
      </c>
    </row>
    <row r="30" spans="1:2">
      <c r="A30" s="57" t="s">
        <v>127</v>
      </c>
      <c r="B30" s="59" t="s">
        <v>128</v>
      </c>
    </row>
    <row r="31" spans="1:2">
      <c r="A31" s="57" t="s">
        <v>37</v>
      </c>
      <c r="B31" s="59" t="s">
        <v>129</v>
      </c>
    </row>
    <row r="32" spans="1:2">
      <c r="A32" s="57" t="s">
        <v>38</v>
      </c>
      <c r="B32" s="59" t="s">
        <v>130</v>
      </c>
    </row>
    <row r="33" spans="1:2">
      <c r="A33" s="57" t="s">
        <v>39</v>
      </c>
      <c r="B33" s="59" t="s">
        <v>131</v>
      </c>
    </row>
    <row r="34" spans="1:2">
      <c r="A34" s="57" t="s">
        <v>40</v>
      </c>
      <c r="B34" s="59" t="s">
        <v>132</v>
      </c>
    </row>
    <row r="35" spans="1:2">
      <c r="A35" s="57" t="s">
        <v>41</v>
      </c>
      <c r="B35" s="59" t="s">
        <v>133</v>
      </c>
    </row>
    <row r="36" spans="1:2">
      <c r="A36" s="57" t="s">
        <v>42</v>
      </c>
      <c r="B36" s="59" t="s">
        <v>134</v>
      </c>
    </row>
    <row r="37" spans="1:2" ht="30">
      <c r="A37" s="57" t="s">
        <v>43</v>
      </c>
      <c r="B37" s="59" t="s">
        <v>135</v>
      </c>
    </row>
    <row r="38" spans="1:2">
      <c r="A38" s="57" t="s">
        <v>136</v>
      </c>
      <c r="B38" s="59" t="s">
        <v>137</v>
      </c>
    </row>
    <row r="39" spans="1:2">
      <c r="A39" s="60" t="s">
        <v>138</v>
      </c>
      <c r="B39" s="61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75</v>
      </c>
      <c r="I1" s="71" t="s">
        <v>142</v>
      </c>
    </row>
    <row r="3" spans="1:9" ht="50.1" customHeight="1">
      <c r="A3" s="2" t="s">
        <v>18</v>
      </c>
      <c r="B3" s="2" t="s">
        <v>19</v>
      </c>
      <c r="C3" s="2" t="s">
        <v>74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10729.382319472299</v>
      </c>
      <c r="D4" s="7">
        <f>C4/$C$13</f>
        <v>0.46044747443219181</v>
      </c>
      <c r="E4" s="6">
        <v>497756</v>
      </c>
      <c r="F4" s="6">
        <v>90460</v>
      </c>
      <c r="G4" s="6">
        <f>(C4*10000)/E4</f>
        <v>215.55505748744966</v>
      </c>
      <c r="H4" s="6">
        <f>(C4*10000)/F4</f>
        <v>1186.0913463931349</v>
      </c>
      <c r="I4" s="6">
        <f>(C4*10000)/(E4+F4)</f>
        <v>182.40548233084954</v>
      </c>
    </row>
    <row r="5" spans="1:9" ht="15" customHeight="1">
      <c r="A5" s="8">
        <v>12</v>
      </c>
      <c r="B5" s="8" t="s">
        <v>1</v>
      </c>
      <c r="C5" s="9">
        <v>3310.43568516702</v>
      </c>
      <c r="D5" s="10">
        <f>C5/$C$13</f>
        <v>0.14206612320440878</v>
      </c>
      <c r="E5" s="9">
        <v>12149</v>
      </c>
      <c r="F5" s="9">
        <v>87102</v>
      </c>
      <c r="G5" s="9">
        <f t="shared" ref="G5:G12" si="0">(C5*10000)/E5</f>
        <v>2724.8626925401431</v>
      </c>
      <c r="H5" s="9">
        <f t="shared" ref="H5:H11" si="1">(C5*10000)/F5</f>
        <v>380.0642562934284</v>
      </c>
      <c r="I5" s="9">
        <f t="shared" ref="I5:I11" si="2">(C5*10000)/(E5+F5)</f>
        <v>333.54179657303399</v>
      </c>
    </row>
    <row r="6" spans="1:9" ht="15" customHeight="1">
      <c r="A6" s="8">
        <v>13</v>
      </c>
      <c r="B6" s="8" t="s">
        <v>17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</row>
    <row r="7" spans="1:9" ht="15" customHeight="1">
      <c r="A7" s="8">
        <v>14</v>
      </c>
      <c r="B7" s="8" t="s">
        <v>2</v>
      </c>
      <c r="C7" s="9">
        <v>4217.9883355341799</v>
      </c>
      <c r="D7" s="10">
        <f t="shared" ref="D7:D12" si="3">C7/$C$13</f>
        <v>0.18101340957497716</v>
      </c>
      <c r="E7" s="9">
        <v>158124</v>
      </c>
      <c r="F7" s="9">
        <v>51656</v>
      </c>
      <c r="G7" s="9">
        <f t="shared" si="0"/>
        <v>266.75193743733905</v>
      </c>
      <c r="H7" s="9">
        <f t="shared" si="1"/>
        <v>816.55341790579598</v>
      </c>
      <c r="I7" s="9">
        <f t="shared" si="2"/>
        <v>201.06722926562017</v>
      </c>
    </row>
    <row r="8" spans="1:9" ht="15" customHeight="1">
      <c r="A8" s="8">
        <v>15</v>
      </c>
      <c r="B8" s="8" t="s">
        <v>3</v>
      </c>
      <c r="C8" s="9">
        <v>2771.6328548931001</v>
      </c>
      <c r="D8" s="10">
        <f t="shared" si="3"/>
        <v>0.11894359899662707</v>
      </c>
      <c r="E8" s="9">
        <v>9313</v>
      </c>
      <c r="F8" s="9">
        <v>50034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4</v>
      </c>
      <c r="C9" s="9">
        <v>1633.61265923992</v>
      </c>
      <c r="D9" s="10">
        <f t="shared" si="3"/>
        <v>7.0105883148776915E-2</v>
      </c>
      <c r="E9" s="9">
        <v>1110</v>
      </c>
      <c r="F9" s="9">
        <v>811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5</v>
      </c>
      <c r="C10" s="9">
        <v>585.93538944819898</v>
      </c>
      <c r="D10" s="10">
        <f t="shared" si="3"/>
        <v>2.5145200554763634E-2</v>
      </c>
      <c r="E10" s="9">
        <v>1863</v>
      </c>
      <c r="F10" s="9">
        <v>1705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6</v>
      </c>
      <c r="C11" s="9">
        <v>44.162024011696396</v>
      </c>
      <c r="D11" s="10">
        <f t="shared" si="3"/>
        <v>1.8951969290063955E-3</v>
      </c>
      <c r="E11" s="9">
        <v>12</v>
      </c>
      <c r="F11" s="9">
        <v>104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8.9273321832503694</v>
      </c>
      <c r="D12" s="10">
        <f t="shared" si="3"/>
        <v>3.8311315924820423E-4</v>
      </c>
      <c r="E12" s="9">
        <v>53</v>
      </c>
      <c r="F12" s="9">
        <v>0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0"/>
      <c r="B13" s="70"/>
      <c r="C13" s="11">
        <f>SUM(C4:C12)</f>
        <v>23302.076599949665</v>
      </c>
      <c r="D13" s="12"/>
      <c r="E13" s="11">
        <f>SUM(E4:E12)</f>
        <v>680380</v>
      </c>
      <c r="F13" s="11">
        <f>SUM(F4:F12)</f>
        <v>281872</v>
      </c>
      <c r="G13" s="11">
        <f>(C13*10000)/E13</f>
        <v>342.48620770671778</v>
      </c>
      <c r="H13" s="11">
        <f>(C13*10000)/F13</f>
        <v>826.69000822890052</v>
      </c>
      <c r="I13" s="11">
        <f>(C13*10000)/(E13+F13)</f>
        <v>242.16189314181383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76</v>
      </c>
      <c r="I1" s="71" t="s">
        <v>142</v>
      </c>
    </row>
    <row r="3" spans="1:9" ht="50.1" customHeight="1">
      <c r="A3" s="2" t="s">
        <v>24</v>
      </c>
      <c r="B3" s="2" t="s">
        <v>25</v>
      </c>
      <c r="C3" s="2" t="s">
        <v>74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6">
        <v>1565.6122431592</v>
      </c>
      <c r="D4" s="7">
        <f t="shared" ref="D4:D12" si="0">C4/$C$13</f>
        <v>6.7187670439748576E-2</v>
      </c>
      <c r="E4" s="6">
        <v>126018</v>
      </c>
      <c r="F4" s="6">
        <v>80636</v>
      </c>
      <c r="G4" s="6">
        <f>(C4*10000)/E4</f>
        <v>124.23719176301799</v>
      </c>
      <c r="H4" s="6">
        <f>(C4*10000)/F4</f>
        <v>194.15797449764375</v>
      </c>
      <c r="I4" s="6">
        <f>(C4*10000)/(E4+F4)</f>
        <v>75.760074480010061</v>
      </c>
    </row>
    <row r="5" spans="1:9" ht="15" customHeight="1">
      <c r="A5" s="8">
        <v>2</v>
      </c>
      <c r="B5" s="8" t="s">
        <v>9</v>
      </c>
      <c r="C5" s="9">
        <v>1392.5198742124001</v>
      </c>
      <c r="D5" s="10">
        <f t="shared" si="0"/>
        <v>5.9759475437283716E-2</v>
      </c>
      <c r="E5" s="9">
        <v>75126</v>
      </c>
      <c r="F5" s="9">
        <v>43950</v>
      </c>
      <c r="G5" s="9">
        <f t="shared" ref="G5:G12" si="1">(C5*10000)/E5</f>
        <v>185.35791526400979</v>
      </c>
      <c r="H5" s="9">
        <f t="shared" ref="H5:H12" si="2">(C5*10000)/F5</f>
        <v>316.84183713592722</v>
      </c>
      <c r="I5" s="9">
        <f t="shared" ref="I5:I12" si="3">(C5*10000)/(E5+F5)</f>
        <v>116.94379003429742</v>
      </c>
    </row>
    <row r="6" spans="1:9" ht="15" customHeight="1">
      <c r="A6" s="8">
        <v>3</v>
      </c>
      <c r="B6" s="8" t="s">
        <v>10</v>
      </c>
      <c r="C6" s="9">
        <v>7493.1670737601207</v>
      </c>
      <c r="D6" s="10">
        <f t="shared" si="0"/>
        <v>0.32156649393969822</v>
      </c>
      <c r="E6" s="9">
        <v>198198</v>
      </c>
      <c r="F6" s="9">
        <v>67087</v>
      </c>
      <c r="G6" s="9">
        <f t="shared" si="1"/>
        <v>378.06471678625013</v>
      </c>
      <c r="H6" s="9">
        <f t="shared" si="2"/>
        <v>1116.9327997615217</v>
      </c>
      <c r="I6" s="9">
        <f t="shared" si="3"/>
        <v>282.45724687638278</v>
      </c>
    </row>
    <row r="7" spans="1:9" ht="15" customHeight="1">
      <c r="A7" s="8">
        <v>4</v>
      </c>
      <c r="B7" s="8" t="s">
        <v>11</v>
      </c>
      <c r="C7" s="9">
        <v>1743.0606333427102</v>
      </c>
      <c r="D7" s="10">
        <f t="shared" si="0"/>
        <v>7.4802802482696759E-2</v>
      </c>
      <c r="E7" s="9">
        <v>78140</v>
      </c>
      <c r="F7" s="9">
        <v>34861</v>
      </c>
      <c r="G7" s="9">
        <f t="shared" si="1"/>
        <v>223.06893183295497</v>
      </c>
      <c r="H7" s="9">
        <f t="shared" si="2"/>
        <v>500.00305021161472</v>
      </c>
      <c r="I7" s="9">
        <f t="shared" si="3"/>
        <v>154.25178833308644</v>
      </c>
    </row>
    <row r="8" spans="1:9" ht="15" customHeight="1">
      <c r="A8" s="8">
        <v>5</v>
      </c>
      <c r="B8" s="8" t="s">
        <v>12</v>
      </c>
      <c r="C8" s="9">
        <v>1678.2480076602801</v>
      </c>
      <c r="D8" s="10">
        <f t="shared" si="0"/>
        <v>7.2021392619741886E-2</v>
      </c>
      <c r="E8" s="9">
        <v>41462</v>
      </c>
      <c r="F8" s="9">
        <v>10453</v>
      </c>
      <c r="G8" s="9">
        <f t="shared" si="1"/>
        <v>404.76774098217169</v>
      </c>
      <c r="H8" s="9">
        <f t="shared" si="2"/>
        <v>1605.5180404288531</v>
      </c>
      <c r="I8" s="9">
        <f t="shared" si="3"/>
        <v>323.26842100746995</v>
      </c>
    </row>
    <row r="9" spans="1:9" ht="15" customHeight="1">
      <c r="A9" s="8">
        <v>6</v>
      </c>
      <c r="B9" s="8" t="s">
        <v>13</v>
      </c>
      <c r="C9" s="9">
        <v>1217.89795525969</v>
      </c>
      <c r="D9" s="10">
        <f t="shared" si="0"/>
        <v>5.2265640361954566E-2</v>
      </c>
      <c r="E9" s="9">
        <v>25472</v>
      </c>
      <c r="F9" s="9">
        <v>12901</v>
      </c>
      <c r="G9" s="9">
        <f t="shared" si="1"/>
        <v>478.13204901840845</v>
      </c>
      <c r="H9" s="9">
        <f t="shared" si="2"/>
        <v>944.03376115005813</v>
      </c>
      <c r="I9" s="9">
        <f t="shared" si="3"/>
        <v>317.38408653472237</v>
      </c>
    </row>
    <row r="10" spans="1:9" ht="15" customHeight="1">
      <c r="A10" s="8">
        <v>7</v>
      </c>
      <c r="B10" s="8" t="s">
        <v>14</v>
      </c>
      <c r="C10" s="9">
        <v>4237.2027289317302</v>
      </c>
      <c r="D10" s="10">
        <f t="shared" si="0"/>
        <v>0.18183798816200225</v>
      </c>
      <c r="E10" s="9">
        <v>76593</v>
      </c>
      <c r="F10" s="9">
        <v>19393</v>
      </c>
      <c r="G10" s="9">
        <f t="shared" si="1"/>
        <v>553.21017964196858</v>
      </c>
      <c r="H10" s="9">
        <f t="shared" si="2"/>
        <v>2184.9134888525396</v>
      </c>
      <c r="I10" s="9">
        <f t="shared" si="3"/>
        <v>441.43966088093373</v>
      </c>
    </row>
    <row r="11" spans="1:9" ht="15" customHeight="1">
      <c r="A11" s="8">
        <v>8</v>
      </c>
      <c r="B11" s="8" t="s">
        <v>15</v>
      </c>
      <c r="C11" s="9">
        <v>3071.0399766740002</v>
      </c>
      <c r="D11" s="10">
        <f t="shared" si="0"/>
        <v>0.1317925449048015</v>
      </c>
      <c r="E11" s="9">
        <v>47951</v>
      </c>
      <c r="F11" s="9">
        <v>10577</v>
      </c>
      <c r="G11" s="9">
        <f t="shared" si="1"/>
        <v>640.45379171946365</v>
      </c>
      <c r="H11" s="9">
        <f t="shared" si="2"/>
        <v>2903.507588800227</v>
      </c>
      <c r="I11" s="9">
        <f t="shared" si="3"/>
        <v>524.71295391504918</v>
      </c>
    </row>
    <row r="12" spans="1:9" ht="15" customHeight="1">
      <c r="A12" s="8">
        <v>9</v>
      </c>
      <c r="B12" s="8" t="s">
        <v>16</v>
      </c>
      <c r="C12" s="9">
        <v>903.32810694960801</v>
      </c>
      <c r="D12" s="10">
        <f t="shared" si="0"/>
        <v>3.8765991652072611E-2</v>
      </c>
      <c r="E12" s="9">
        <v>11420</v>
      </c>
      <c r="F12" s="9">
        <v>2014</v>
      </c>
      <c r="G12" s="9">
        <f t="shared" si="1"/>
        <v>791.00534759160075</v>
      </c>
      <c r="H12" s="9">
        <f t="shared" si="2"/>
        <v>4485.243827952374</v>
      </c>
      <c r="I12" s="9">
        <f t="shared" si="3"/>
        <v>672.41931438857227</v>
      </c>
    </row>
    <row r="13" spans="1:9" ht="15" customHeight="1">
      <c r="A13" s="70"/>
      <c r="B13" s="70"/>
      <c r="C13" s="11">
        <f>SUM(C4:C12)</f>
        <v>23302.076599949738</v>
      </c>
      <c r="D13" s="12"/>
      <c r="E13" s="11">
        <f>SUM(E4:E12)</f>
        <v>680380</v>
      </c>
      <c r="F13" s="11">
        <f>SUM(F4:F12)</f>
        <v>281872</v>
      </c>
      <c r="G13" s="11">
        <f>(C13*10000)/E13</f>
        <v>342.48620770671886</v>
      </c>
      <c r="H13" s="11">
        <f>(C13*10000)/F13</f>
        <v>826.69000822890314</v>
      </c>
      <c r="I13" s="11">
        <f>(C13*10000)/(E13+F13)</f>
        <v>242.1618931418146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77</v>
      </c>
      <c r="J1" s="71" t="s">
        <v>142</v>
      </c>
    </row>
    <row r="3" spans="1:10" ht="50.1" customHeight="1">
      <c r="A3" s="2" t="s">
        <v>18</v>
      </c>
      <c r="B3" s="2" t="s">
        <v>19</v>
      </c>
      <c r="C3" s="2" t="s">
        <v>81</v>
      </c>
      <c r="D3" s="2" t="s">
        <v>82</v>
      </c>
      <c r="E3" s="2" t="s">
        <v>26</v>
      </c>
      <c r="F3" s="2" t="s">
        <v>83</v>
      </c>
      <c r="G3" s="2" t="s">
        <v>27</v>
      </c>
      <c r="H3" s="2" t="s">
        <v>28</v>
      </c>
      <c r="I3" s="2" t="s">
        <v>84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1744.4807145351801</v>
      </c>
      <c r="D4" s="14">
        <v>2917.3823849157502</v>
      </c>
      <c r="E4" s="14">
        <v>7811.9999345565484</v>
      </c>
      <c r="F4" s="14">
        <v>1172.9016703805701</v>
      </c>
      <c r="G4" s="14">
        <v>1744.4807145351801</v>
      </c>
      <c r="H4" s="15">
        <f>E4/SUM($E4:$G4)</f>
        <v>0.72809409730687691</v>
      </c>
      <c r="I4" s="15">
        <f t="shared" ref="I4:J4" si="0">F4/SUM($E4:$G4)</f>
        <v>0.10931679340495871</v>
      </c>
      <c r="J4" s="15">
        <f t="shared" si="0"/>
        <v>0.16258910928816436</v>
      </c>
    </row>
    <row r="5" spans="1:10" ht="15" customHeight="1">
      <c r="A5" s="8">
        <v>12</v>
      </c>
      <c r="B5" s="8" t="s">
        <v>1</v>
      </c>
      <c r="C5" s="16">
        <v>1437.12111063268</v>
      </c>
      <c r="D5" s="16">
        <v>1656.6847123643099</v>
      </c>
      <c r="E5" s="16">
        <v>1653.7509728027101</v>
      </c>
      <c r="F5" s="16">
        <v>219.56360173162989</v>
      </c>
      <c r="G5" s="16">
        <v>1437.12111063268</v>
      </c>
      <c r="H5" s="17">
        <f t="shared" ref="H5:H13" si="1">E5/SUM($E5:$G5)</f>
        <v>0.49955689524875158</v>
      </c>
      <c r="I5" s="17">
        <f t="shared" ref="I5:I13" si="2">F5/SUM($E5:$G5)</f>
        <v>6.6324684305278186E-2</v>
      </c>
      <c r="J5" s="17">
        <f t="shared" ref="J5:J13" si="3">G5/SUM($E5:$G5)</f>
        <v>0.43411842044597027</v>
      </c>
    </row>
    <row r="6" spans="1:10" ht="15" customHeight="1">
      <c r="A6" s="8">
        <v>13</v>
      </c>
      <c r="B6" s="8" t="s">
        <v>17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  <c r="J6" s="13" t="s">
        <v>47</v>
      </c>
    </row>
    <row r="7" spans="1:10" ht="15" customHeight="1">
      <c r="A7" s="8">
        <v>14</v>
      </c>
      <c r="B7" s="8" t="s">
        <v>2</v>
      </c>
      <c r="C7" s="16">
        <v>559.34467177063402</v>
      </c>
      <c r="D7" s="16">
        <v>958.11857573844009</v>
      </c>
      <c r="E7" s="16">
        <v>3259.8697597957398</v>
      </c>
      <c r="F7" s="16">
        <v>398.77390396780606</v>
      </c>
      <c r="G7" s="16">
        <v>559.34467177063402</v>
      </c>
      <c r="H7" s="17">
        <f t="shared" si="1"/>
        <v>0.77284940129709945</v>
      </c>
      <c r="I7" s="17">
        <f t="shared" si="2"/>
        <v>9.4541253376250509E-2</v>
      </c>
      <c r="J7" s="17">
        <f t="shared" si="3"/>
        <v>0.13260934532665009</v>
      </c>
    </row>
    <row r="8" spans="1:10" ht="15" customHeight="1">
      <c r="A8" s="8">
        <v>15</v>
      </c>
      <c r="B8" s="8" t="s">
        <v>3</v>
      </c>
      <c r="C8" s="13" t="s">
        <v>47</v>
      </c>
      <c r="D8" s="13" t="s">
        <v>47</v>
      </c>
      <c r="E8" s="16">
        <v>2771.6328548931001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4</v>
      </c>
      <c r="C9" s="13" t="s">
        <v>47</v>
      </c>
      <c r="D9" s="13" t="s">
        <v>47</v>
      </c>
      <c r="E9" s="16">
        <v>1633.61265923992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5</v>
      </c>
      <c r="C10" s="13" t="s">
        <v>47</v>
      </c>
      <c r="D10" s="13" t="s">
        <v>47</v>
      </c>
      <c r="E10" s="16">
        <v>585.93538944819898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6</v>
      </c>
      <c r="C11" s="13" t="s">
        <v>47</v>
      </c>
      <c r="D11" s="13" t="s">
        <v>47</v>
      </c>
      <c r="E11" s="16">
        <v>44.162024011696396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6">
        <v>8.9273321832503694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0"/>
      <c r="B13" s="70"/>
      <c r="C13" s="11">
        <f>SUM(C4:C12)</f>
        <v>3740.9464969384944</v>
      </c>
      <c r="D13" s="11">
        <f t="shared" ref="D13:G13" si="4">SUM(D4:D12)</f>
        <v>5532.1856730185</v>
      </c>
      <c r="E13" s="11">
        <f t="shared" si="4"/>
        <v>17769.890926931166</v>
      </c>
      <c r="F13" s="11">
        <f t="shared" si="4"/>
        <v>1791.239176080006</v>
      </c>
      <c r="G13" s="11">
        <f t="shared" si="4"/>
        <v>3740.9464969384944</v>
      </c>
      <c r="H13" s="18">
        <f t="shared" si="1"/>
        <v>0.76258829768714909</v>
      </c>
      <c r="I13" s="18">
        <f t="shared" si="2"/>
        <v>7.6870366827473016E-2</v>
      </c>
      <c r="J13" s="18">
        <f t="shared" si="3"/>
        <v>0.16054133548537794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78</v>
      </c>
      <c r="J1" s="71" t="s">
        <v>142</v>
      </c>
    </row>
    <row r="3" spans="1:10" ht="50.1" customHeight="1">
      <c r="A3" s="2" t="s">
        <v>24</v>
      </c>
      <c r="B3" s="2" t="s">
        <v>25</v>
      </c>
      <c r="C3" s="2" t="s">
        <v>81</v>
      </c>
      <c r="D3" s="2" t="s">
        <v>82</v>
      </c>
      <c r="E3" s="2" t="s">
        <v>26</v>
      </c>
      <c r="F3" s="2" t="s">
        <v>83</v>
      </c>
      <c r="G3" s="2" t="s">
        <v>27</v>
      </c>
      <c r="H3" s="2" t="s">
        <v>28</v>
      </c>
      <c r="I3" s="2" t="s">
        <v>84</v>
      </c>
      <c r="J3" s="2" t="s">
        <v>29</v>
      </c>
    </row>
    <row r="4" spans="1:10" ht="15" customHeight="1">
      <c r="A4" s="5">
        <v>1</v>
      </c>
      <c r="B4" s="5" t="s">
        <v>8</v>
      </c>
      <c r="C4" s="14">
        <v>119.868359514747</v>
      </c>
      <c r="D4" s="14">
        <v>185.506252720611</v>
      </c>
      <c r="E4" s="14">
        <v>1380.1059904385891</v>
      </c>
      <c r="F4" s="14">
        <v>65.637893205864003</v>
      </c>
      <c r="G4" s="14">
        <v>119.868359514747</v>
      </c>
      <c r="H4" s="15">
        <f>E4/SUM($E4:$G4)</f>
        <v>0.88151200686430264</v>
      </c>
      <c r="I4" s="15">
        <f t="shared" ref="I4:J4" si="0">F4/SUM($E4:$G4)</f>
        <v>4.192474445231429E-2</v>
      </c>
      <c r="J4" s="15">
        <f t="shared" si="0"/>
        <v>7.6563248683383045E-2</v>
      </c>
    </row>
    <row r="5" spans="1:10" ht="15" customHeight="1">
      <c r="A5" s="8">
        <v>2</v>
      </c>
      <c r="B5" s="8" t="s">
        <v>9</v>
      </c>
      <c r="C5" s="16">
        <v>143.84694227593198</v>
      </c>
      <c r="D5" s="16">
        <v>245.36510401472501</v>
      </c>
      <c r="E5" s="16">
        <v>1147.1547701976751</v>
      </c>
      <c r="F5" s="16">
        <v>101.51816173879303</v>
      </c>
      <c r="G5" s="16">
        <v>143.84694227593198</v>
      </c>
      <c r="H5" s="17">
        <f t="shared" ref="H5:H13" si="1">E5/SUM($E5:$G5)</f>
        <v>0.82379777225549344</v>
      </c>
      <c r="I5" s="17">
        <f t="shared" ref="I5:I13" si="2">F5/SUM($E5:$G5)</f>
        <v>7.2902486793024066E-2</v>
      </c>
      <c r="J5" s="17">
        <f t="shared" ref="J5:J13" si="3">G5/SUM($E5:$G5)</f>
        <v>0.10329974095148255</v>
      </c>
    </row>
    <row r="6" spans="1:10" ht="15" customHeight="1">
      <c r="A6" s="8">
        <v>3</v>
      </c>
      <c r="B6" s="8" t="s">
        <v>10</v>
      </c>
      <c r="C6" s="16">
        <v>1111.0390964855701</v>
      </c>
      <c r="D6" s="16">
        <v>1706.2588590009202</v>
      </c>
      <c r="E6" s="16">
        <v>5786.9082147592007</v>
      </c>
      <c r="F6" s="16">
        <v>595.21976251535011</v>
      </c>
      <c r="G6" s="16">
        <v>1111.0390964855701</v>
      </c>
      <c r="H6" s="17">
        <f t="shared" si="1"/>
        <v>0.77229136329070147</v>
      </c>
      <c r="I6" s="17">
        <f t="shared" si="2"/>
        <v>7.9435004805873732E-2</v>
      </c>
      <c r="J6" s="17">
        <f t="shared" si="3"/>
        <v>0.14827363190342469</v>
      </c>
    </row>
    <row r="7" spans="1:10" ht="15" customHeight="1">
      <c r="A7" s="8">
        <v>4</v>
      </c>
      <c r="B7" s="8" t="s">
        <v>11</v>
      </c>
      <c r="C7" s="16">
        <v>348.28082708126999</v>
      </c>
      <c r="D7" s="16">
        <v>469.01877952008704</v>
      </c>
      <c r="E7" s="16">
        <v>1274.0418538226231</v>
      </c>
      <c r="F7" s="16">
        <v>120.73795243881705</v>
      </c>
      <c r="G7" s="16">
        <v>348.28082708126999</v>
      </c>
      <c r="H7" s="17">
        <f t="shared" si="1"/>
        <v>0.73092228087290445</v>
      </c>
      <c r="I7" s="17">
        <f t="shared" si="2"/>
        <v>6.9267786862511435E-2</v>
      </c>
      <c r="J7" s="17">
        <f t="shared" si="3"/>
        <v>0.1998099322645841</v>
      </c>
    </row>
    <row r="8" spans="1:10" ht="15" customHeight="1">
      <c r="A8" s="8">
        <v>5</v>
      </c>
      <c r="B8" s="8" t="s">
        <v>12</v>
      </c>
      <c r="C8" s="16">
        <v>281.42316746763601</v>
      </c>
      <c r="D8" s="16">
        <v>421.90700404473802</v>
      </c>
      <c r="E8" s="16">
        <v>1256.3410036155421</v>
      </c>
      <c r="F8" s="16">
        <v>140.48383657710201</v>
      </c>
      <c r="G8" s="16">
        <v>281.42316746763601</v>
      </c>
      <c r="H8" s="17">
        <f t="shared" si="1"/>
        <v>0.74860270822967501</v>
      </c>
      <c r="I8" s="17">
        <f t="shared" si="2"/>
        <v>8.3708627053850487E-2</v>
      </c>
      <c r="J8" s="17">
        <f t="shared" si="3"/>
        <v>0.16768866471647448</v>
      </c>
    </row>
    <row r="9" spans="1:10" ht="15" customHeight="1">
      <c r="A9" s="8">
        <v>6</v>
      </c>
      <c r="B9" s="8" t="s">
        <v>13</v>
      </c>
      <c r="C9" s="16">
        <v>266.08797620727603</v>
      </c>
      <c r="D9" s="16">
        <v>358.09358543216103</v>
      </c>
      <c r="E9" s="16">
        <v>859.80436982752894</v>
      </c>
      <c r="F9" s="16">
        <v>92.005609224885006</v>
      </c>
      <c r="G9" s="16">
        <v>266.08797620727603</v>
      </c>
      <c r="H9" s="17">
        <f t="shared" si="1"/>
        <v>0.70597406466964185</v>
      </c>
      <c r="I9" s="17">
        <f t="shared" si="2"/>
        <v>7.5544596185208993E-2</v>
      </c>
      <c r="J9" s="17">
        <f t="shared" si="3"/>
        <v>0.21848133914514917</v>
      </c>
    </row>
    <row r="10" spans="1:10" ht="15" customHeight="1">
      <c r="A10" s="8">
        <v>7</v>
      </c>
      <c r="B10" s="8" t="s">
        <v>14</v>
      </c>
      <c r="C10" s="16">
        <v>746.43276059351604</v>
      </c>
      <c r="D10" s="16">
        <v>1072.4970538925202</v>
      </c>
      <c r="E10" s="16">
        <v>3164.7056750392103</v>
      </c>
      <c r="F10" s="16">
        <v>326.06429329900413</v>
      </c>
      <c r="G10" s="16">
        <v>746.43276059351604</v>
      </c>
      <c r="H10" s="17">
        <f t="shared" si="1"/>
        <v>0.74688559351444705</v>
      </c>
      <c r="I10" s="17">
        <f t="shared" si="2"/>
        <v>7.6952724275529391E-2</v>
      </c>
      <c r="J10" s="17">
        <f t="shared" si="3"/>
        <v>0.17616168221002354</v>
      </c>
    </row>
    <row r="11" spans="1:10" ht="15" customHeight="1">
      <c r="A11" s="8">
        <v>8</v>
      </c>
      <c r="B11" s="8" t="s">
        <v>15</v>
      </c>
      <c r="C11" s="16">
        <v>526.69875569875103</v>
      </c>
      <c r="D11" s="16">
        <v>770.84842229435708</v>
      </c>
      <c r="E11" s="16">
        <v>2300.1915543796431</v>
      </c>
      <c r="F11" s="16">
        <v>244.14966659560605</v>
      </c>
      <c r="G11" s="16">
        <v>526.69875569875103</v>
      </c>
      <c r="H11" s="17">
        <f t="shared" si="1"/>
        <v>0.74899433802577786</v>
      </c>
      <c r="I11" s="17">
        <f t="shared" si="2"/>
        <v>7.9500647484252285E-2</v>
      </c>
      <c r="J11" s="17">
        <f t="shared" si="3"/>
        <v>0.17150501448996983</v>
      </c>
    </row>
    <row r="12" spans="1:10" ht="15" customHeight="1">
      <c r="A12" s="8">
        <v>9</v>
      </c>
      <c r="B12" s="8" t="s">
        <v>16</v>
      </c>
      <c r="C12" s="16">
        <v>197.26861161378602</v>
      </c>
      <c r="D12" s="16">
        <v>302.69061209838304</v>
      </c>
      <c r="E12" s="16">
        <v>600.63749485122503</v>
      </c>
      <c r="F12" s="16">
        <v>105.42200048459702</v>
      </c>
      <c r="G12" s="16">
        <v>197.26861161378602</v>
      </c>
      <c r="H12" s="17">
        <f t="shared" si="1"/>
        <v>0.66491620290602949</v>
      </c>
      <c r="I12" s="17">
        <f t="shared" si="2"/>
        <v>0.11670399677985219</v>
      </c>
      <c r="J12" s="17">
        <f t="shared" si="3"/>
        <v>0.21837980031411844</v>
      </c>
    </row>
    <row r="13" spans="1:10" ht="15" customHeight="1">
      <c r="A13" s="70"/>
      <c r="B13" s="70"/>
      <c r="C13" s="11">
        <f>SUM(C4:C12)</f>
        <v>3740.946496938484</v>
      </c>
      <c r="D13" s="11">
        <f t="shared" ref="D13:G13" si="4">SUM(D4:D12)</f>
        <v>5532.1856730185027</v>
      </c>
      <c r="E13" s="11">
        <f t="shared" si="4"/>
        <v>17769.890926931235</v>
      </c>
      <c r="F13" s="11">
        <f t="shared" si="4"/>
        <v>1791.2391760800183</v>
      </c>
      <c r="G13" s="11">
        <f t="shared" si="4"/>
        <v>3740.946496938484</v>
      </c>
      <c r="H13" s="18">
        <f t="shared" si="1"/>
        <v>0.76258829768714975</v>
      </c>
      <c r="I13" s="18">
        <f t="shared" si="2"/>
        <v>7.6870366827473322E-2</v>
      </c>
      <c r="J13" s="18">
        <f t="shared" si="3"/>
        <v>0.16054133548537702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1" t="s">
        <v>79</v>
      </c>
      <c r="L1" s="71" t="s">
        <v>142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822.93813595200595</v>
      </c>
      <c r="D4" s="20">
        <v>1152.40128968708</v>
      </c>
      <c r="E4" s="14">
        <v>1910.3290958103601</v>
      </c>
      <c r="F4" s="14">
        <v>2721.7482004139301</v>
      </c>
      <c r="G4" s="14">
        <v>4121.9656180812899</v>
      </c>
      <c r="H4" s="15">
        <v>7.669948836553904E-2</v>
      </c>
      <c r="I4" s="15">
        <v>0.10740611651024667</v>
      </c>
      <c r="J4" s="15">
        <v>0.17804651146584194</v>
      </c>
      <c r="K4" s="15">
        <v>0.25367240295660548</v>
      </c>
      <c r="L4" s="15">
        <v>0.38417548070176682</v>
      </c>
    </row>
    <row r="5" spans="1:12" ht="15" customHeight="1">
      <c r="A5" s="21">
        <v>12</v>
      </c>
      <c r="B5" s="21" t="s">
        <v>1</v>
      </c>
      <c r="C5" s="22">
        <v>139.92914876521999</v>
      </c>
      <c r="D5" s="22">
        <v>206.43350754666602</v>
      </c>
      <c r="E5" s="16">
        <v>572.30856593697501</v>
      </c>
      <c r="F5" s="16">
        <v>824.519285119389</v>
      </c>
      <c r="G5" s="16">
        <v>1567.24519024488</v>
      </c>
      <c r="H5" s="17">
        <v>4.2269103389052633E-2</v>
      </c>
      <c r="I5" s="17">
        <v>6.235841031303143E-2</v>
      </c>
      <c r="J5" s="17">
        <v>0.17288013367836064</v>
      </c>
      <c r="K5" s="17">
        <v>0.24906669708578805</v>
      </c>
      <c r="L5" s="17">
        <v>0.47342565553376714</v>
      </c>
    </row>
    <row r="6" spans="1:12" ht="15" customHeight="1">
      <c r="A6" s="8">
        <v>13</v>
      </c>
      <c r="B6" s="8" t="s">
        <v>17</v>
      </c>
      <c r="C6" s="24" t="s">
        <v>47</v>
      </c>
      <c r="D6" s="24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  <c r="J6" s="13" t="s">
        <v>47</v>
      </c>
      <c r="K6" s="13" t="s">
        <v>47</v>
      </c>
      <c r="L6" s="13" t="s">
        <v>47</v>
      </c>
    </row>
    <row r="7" spans="1:12" ht="15" customHeight="1">
      <c r="A7" s="21">
        <v>14</v>
      </c>
      <c r="B7" s="21" t="s">
        <v>2</v>
      </c>
      <c r="C7" s="22">
        <v>89.573291672026301</v>
      </c>
      <c r="D7" s="22">
        <v>122.69327557395</v>
      </c>
      <c r="E7" s="16">
        <v>314.62977773752999</v>
      </c>
      <c r="F7" s="16">
        <v>1134.75343331507</v>
      </c>
      <c r="G7" s="16">
        <v>2556.3385639040498</v>
      </c>
      <c r="H7" s="17">
        <v>2.1236021630456021E-2</v>
      </c>
      <c r="I7" s="17">
        <v>2.9088102104587562E-2</v>
      </c>
      <c r="J7" s="17">
        <v>7.459237726893074E-2</v>
      </c>
      <c r="K7" s="17">
        <v>0.2690271620624024</v>
      </c>
      <c r="L7" s="17">
        <v>0.60605633693362326</v>
      </c>
    </row>
    <row r="8" spans="1:12" ht="15" customHeight="1">
      <c r="A8" s="21">
        <v>15</v>
      </c>
      <c r="B8" s="21" t="s">
        <v>3</v>
      </c>
      <c r="C8" s="22">
        <v>197.08827677485502</v>
      </c>
      <c r="D8" s="22">
        <v>362.47692955673404</v>
      </c>
      <c r="E8" s="16">
        <v>378.86616699300902</v>
      </c>
      <c r="F8" s="16">
        <v>583.65393328365099</v>
      </c>
      <c r="G8" s="16">
        <v>1249.54755034498</v>
      </c>
      <c r="H8" s="17">
        <v>7.1109085130239127E-2</v>
      </c>
      <c r="I8" s="17">
        <v>0.13078100465124151</v>
      </c>
      <c r="J8" s="17">
        <v>0.13669421115518346</v>
      </c>
      <c r="K8" s="17">
        <v>0.21058125783847284</v>
      </c>
      <c r="L8" s="17">
        <v>0.45083444122486316</v>
      </c>
    </row>
    <row r="9" spans="1:12" ht="15" customHeight="1">
      <c r="A9" s="21">
        <v>16</v>
      </c>
      <c r="B9" s="21" t="s">
        <v>4</v>
      </c>
      <c r="C9" s="22">
        <v>84.7107817715858</v>
      </c>
      <c r="D9" s="22">
        <v>118.41719394235599</v>
      </c>
      <c r="E9" s="16">
        <v>210.66510223001401</v>
      </c>
      <c r="F9" s="16">
        <v>349.122161001564</v>
      </c>
      <c r="G9" s="16">
        <v>870.6974046994859</v>
      </c>
      <c r="H9" s="17">
        <v>5.1854876430543824E-2</v>
      </c>
      <c r="I9" s="17">
        <v>7.248792692871002E-2</v>
      </c>
      <c r="J9" s="17">
        <v>0.12895658162877982</v>
      </c>
      <c r="K9" s="17">
        <v>0.21371171578507347</v>
      </c>
      <c r="L9" s="17">
        <v>0.53298889922689274</v>
      </c>
    </row>
    <row r="10" spans="1:12" ht="15" customHeight="1">
      <c r="A10" s="21">
        <v>17</v>
      </c>
      <c r="B10" s="21" t="s">
        <v>5</v>
      </c>
      <c r="C10" s="22">
        <v>3.2241343465975998</v>
      </c>
      <c r="D10" s="22">
        <v>24.890926113579201</v>
      </c>
      <c r="E10" s="16">
        <v>32.122508859800305</v>
      </c>
      <c r="F10" s="16">
        <v>51.652806934245902</v>
      </c>
      <c r="G10" s="16">
        <v>474.04500778829401</v>
      </c>
      <c r="H10" s="17">
        <v>5.5025424891623339E-3</v>
      </c>
      <c r="I10" s="17">
        <v>4.2480667308143059E-2</v>
      </c>
      <c r="J10" s="17">
        <v>5.4822613098015956E-2</v>
      </c>
      <c r="K10" s="17">
        <v>8.8154442180774381E-2</v>
      </c>
      <c r="L10" s="17">
        <v>0.80903973492390424</v>
      </c>
    </row>
    <row r="11" spans="1:12" ht="15" customHeight="1">
      <c r="A11" s="21">
        <v>18</v>
      </c>
      <c r="B11" s="21" t="s">
        <v>6</v>
      </c>
      <c r="C11" s="22">
        <v>2.6659462901991597</v>
      </c>
      <c r="D11" s="22">
        <v>9.7515668128913902</v>
      </c>
      <c r="E11" s="16">
        <v>4.7724174733267999</v>
      </c>
      <c r="F11" s="16">
        <v>1.4674618096301599</v>
      </c>
      <c r="G11" s="16">
        <v>25.504630531750401</v>
      </c>
      <c r="H11" s="17">
        <v>6.0367395197486441E-2</v>
      </c>
      <c r="I11" s="17">
        <v>0.22081340863942564</v>
      </c>
      <c r="J11" s="17">
        <v>0.10806609747497434</v>
      </c>
      <c r="K11" s="17">
        <v>3.3229044157729294E-2</v>
      </c>
      <c r="L11" s="17">
        <v>0.57752405453038425</v>
      </c>
    </row>
    <row r="12" spans="1:12" ht="15" customHeight="1">
      <c r="A12" s="21">
        <v>19</v>
      </c>
      <c r="B12" s="21" t="s">
        <v>7</v>
      </c>
      <c r="C12" s="22">
        <v>0</v>
      </c>
      <c r="D12" s="22">
        <v>1.7503708753999199</v>
      </c>
      <c r="E12" s="16">
        <v>2.20677105019853</v>
      </c>
      <c r="F12" s="16">
        <v>2.5997687500647801</v>
      </c>
      <c r="G12" s="16">
        <v>2.3704218781596103</v>
      </c>
      <c r="H12" s="17">
        <v>0</v>
      </c>
      <c r="I12" s="17">
        <v>0.1960687433616865</v>
      </c>
      <c r="J12" s="17">
        <v>0.24719265658514672</v>
      </c>
      <c r="K12" s="17">
        <v>0.29121450717678415</v>
      </c>
      <c r="L12" s="17">
        <v>0.26552409287638268</v>
      </c>
    </row>
    <row r="13" spans="1:12" ht="15" customHeight="1">
      <c r="A13" s="70"/>
      <c r="B13" s="70"/>
      <c r="C13" s="23">
        <f t="shared" ref="C13:G13" si="0">SUM(C4:C12)</f>
        <v>1340.1297155724899</v>
      </c>
      <c r="D13" s="23">
        <f t="shared" si="0"/>
        <v>1998.8150601086563</v>
      </c>
      <c r="E13" s="11">
        <f t="shared" si="0"/>
        <v>3425.900406091213</v>
      </c>
      <c r="F13" s="11">
        <f t="shared" si="0"/>
        <v>5669.5170506275444</v>
      </c>
      <c r="G13" s="11">
        <f t="shared" si="0"/>
        <v>10867.71438747289</v>
      </c>
      <c r="H13" s="18">
        <v>5.7511171104363386E-2</v>
      </c>
      <c r="I13" s="18">
        <v>8.5778409054066862E-2</v>
      </c>
      <c r="J13" s="18">
        <v>0.14702124887742796</v>
      </c>
      <c r="K13" s="18">
        <v>0.24330522738872079</v>
      </c>
      <c r="L13" s="18">
        <v>0.46638394357542101</v>
      </c>
    </row>
    <row r="14" spans="1:12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1" t="s">
        <v>80</v>
      </c>
      <c r="F1" s="71" t="s">
        <v>142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10171.1327</v>
      </c>
      <c r="D4" s="14">
        <v>10729.382319472299</v>
      </c>
      <c r="E4" s="14">
        <f t="shared" ref="E4:E13" si="0">D4-C4</f>
        <v>558.24961947229895</v>
      </c>
      <c r="F4" s="26">
        <f t="shared" ref="F4:F13" si="1">D4/C4-1</f>
        <v>5.4885688343472294E-2</v>
      </c>
    </row>
    <row r="5" spans="1:6" ht="15" customHeight="1">
      <c r="A5" s="8">
        <v>12</v>
      </c>
      <c r="B5" s="8" t="s">
        <v>1</v>
      </c>
      <c r="C5" s="16">
        <v>3321.1179999999999</v>
      </c>
      <c r="D5" s="16">
        <v>3310.43568516702</v>
      </c>
      <c r="E5" s="16">
        <f t="shared" si="0"/>
        <v>-10.682314832979955</v>
      </c>
      <c r="F5" s="27">
        <f t="shared" si="1"/>
        <v>-3.2164815682489412E-3</v>
      </c>
    </row>
    <row r="6" spans="1:6" ht="15" customHeight="1">
      <c r="A6" s="8">
        <v>13</v>
      </c>
      <c r="B6" s="8" t="s">
        <v>17</v>
      </c>
      <c r="C6" s="41" t="s">
        <v>47</v>
      </c>
      <c r="D6" s="13" t="s">
        <v>47</v>
      </c>
      <c r="E6" s="13" t="s">
        <v>47</v>
      </c>
      <c r="F6" s="13" t="s">
        <v>47</v>
      </c>
    </row>
    <row r="7" spans="1:6" ht="15" customHeight="1">
      <c r="A7" s="8">
        <v>14</v>
      </c>
      <c r="B7" s="8" t="s">
        <v>2</v>
      </c>
      <c r="C7" s="16">
        <v>3948.6536000000001</v>
      </c>
      <c r="D7" s="16">
        <v>4217.9883355341799</v>
      </c>
      <c r="E7" s="16">
        <f t="shared" si="0"/>
        <v>269.3347355341798</v>
      </c>
      <c r="F7" s="27">
        <f t="shared" si="1"/>
        <v>6.8209258855773003E-2</v>
      </c>
    </row>
    <row r="8" spans="1:6" ht="15" customHeight="1">
      <c r="A8" s="8">
        <v>15</v>
      </c>
      <c r="B8" s="8" t="s">
        <v>3</v>
      </c>
      <c r="C8" s="16">
        <v>2493.6795999999999</v>
      </c>
      <c r="D8" s="16">
        <v>2771.6328548931001</v>
      </c>
      <c r="E8" s="16">
        <f t="shared" si="0"/>
        <v>277.95325489310017</v>
      </c>
      <c r="F8" s="27">
        <f t="shared" si="1"/>
        <v>0.11146309850435476</v>
      </c>
    </row>
    <row r="9" spans="1:6" ht="15" customHeight="1">
      <c r="A9" s="8">
        <v>16</v>
      </c>
      <c r="B9" s="8" t="s">
        <v>4</v>
      </c>
      <c r="C9" s="16">
        <v>2038.5246999999999</v>
      </c>
      <c r="D9" s="16">
        <v>1633.61265923992</v>
      </c>
      <c r="E9" s="16">
        <f t="shared" si="0"/>
        <v>-404.91204076007989</v>
      </c>
      <c r="F9" s="27">
        <f t="shared" si="1"/>
        <v>-0.19862994093722774</v>
      </c>
    </row>
    <row r="10" spans="1:6" ht="15" customHeight="1">
      <c r="A10" s="8">
        <v>17</v>
      </c>
      <c r="B10" s="8" t="s">
        <v>5</v>
      </c>
      <c r="C10" s="16">
        <v>164.44909999999999</v>
      </c>
      <c r="D10" s="16">
        <v>585.93538944819898</v>
      </c>
      <c r="E10" s="16">
        <f t="shared" si="0"/>
        <v>421.48628944819899</v>
      </c>
      <c r="F10" s="27">
        <f t="shared" si="1"/>
        <v>2.5630197395315575</v>
      </c>
    </row>
    <row r="11" spans="1:6" ht="15" customHeight="1">
      <c r="A11" s="8">
        <v>18</v>
      </c>
      <c r="B11" s="8" t="s">
        <v>6</v>
      </c>
      <c r="C11" s="16">
        <v>205.06630000000001</v>
      </c>
      <c r="D11" s="16">
        <v>44.162024011696396</v>
      </c>
      <c r="E11" s="16">
        <f t="shared" si="0"/>
        <v>-160.90427598830362</v>
      </c>
      <c r="F11" s="27">
        <f t="shared" si="1"/>
        <v>-0.78464514153863218</v>
      </c>
    </row>
    <row r="12" spans="1:6" ht="15" customHeight="1">
      <c r="A12" s="8">
        <v>19</v>
      </c>
      <c r="B12" s="8" t="s">
        <v>7</v>
      </c>
      <c r="C12" s="16">
        <v>435.17759999999998</v>
      </c>
      <c r="D12" s="16">
        <v>8.9273321832503694</v>
      </c>
      <c r="E12" s="16">
        <f t="shared" si="0"/>
        <v>-426.25026781674961</v>
      </c>
      <c r="F12" s="27">
        <f t="shared" si="1"/>
        <v>-0.97948577274370197</v>
      </c>
    </row>
    <row r="13" spans="1:6" ht="15" customHeight="1">
      <c r="A13" s="70"/>
      <c r="B13" s="70"/>
      <c r="C13" s="11">
        <f t="shared" ref="C13:D13" si="2">SUM(C4:C12)</f>
        <v>22777.801599999999</v>
      </c>
      <c r="D13" s="11">
        <f t="shared" si="2"/>
        <v>23302.076599949665</v>
      </c>
      <c r="E13" s="25">
        <f t="shared" si="0"/>
        <v>524.27499994966638</v>
      </c>
      <c r="F13" s="28">
        <f t="shared" si="1"/>
        <v>2.3016927144964949E-2</v>
      </c>
    </row>
    <row r="14" spans="1:6" ht="15" customHeight="1">
      <c r="A14" s="50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63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cp:lastPrinted>2012-12-17T09:50:35Z</cp:lastPrinted>
  <dcterms:created xsi:type="dcterms:W3CDTF">2012-11-16T14:48:50Z</dcterms:created>
  <dcterms:modified xsi:type="dcterms:W3CDTF">2012-12-17T13:44:37Z</dcterms:modified>
</cp:coreProperties>
</file>