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E4"/>
  <c r="E5"/>
  <c r="E6"/>
  <c r="E7"/>
  <c r="E8"/>
  <c r="C13"/>
  <c r="D13"/>
  <c r="C13" i="5"/>
  <c r="D13"/>
  <c r="E13"/>
  <c r="F13"/>
  <c r="G13"/>
  <c r="H5" i="7"/>
  <c r="I5"/>
  <c r="J5"/>
  <c r="H6"/>
  <c r="I6"/>
  <c r="J6"/>
  <c r="H7"/>
  <c r="I7"/>
  <c r="J7"/>
  <c r="H8"/>
  <c r="I8"/>
  <c r="J8"/>
  <c r="H9"/>
  <c r="I9"/>
  <c r="J9"/>
  <c r="H10"/>
  <c r="I10"/>
  <c r="J10"/>
  <c r="H11"/>
  <c r="I11"/>
  <c r="J11"/>
  <c r="I4"/>
  <c r="J4"/>
  <c r="H4"/>
  <c r="D13"/>
  <c r="E13"/>
  <c r="F13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D9" s="1"/>
  <c r="I5"/>
  <c r="I6"/>
  <c r="I7"/>
  <c r="I8"/>
  <c r="I9"/>
  <c r="I10"/>
  <c r="I11"/>
  <c r="I4"/>
  <c r="H5"/>
  <c r="H6"/>
  <c r="H7"/>
  <c r="H8"/>
  <c r="H9"/>
  <c r="H10"/>
  <c r="H11"/>
  <c r="H4"/>
  <c r="G5"/>
  <c r="G6"/>
  <c r="G7"/>
  <c r="G8"/>
  <c r="G9"/>
  <c r="G10"/>
  <c r="G11"/>
  <c r="G4"/>
  <c r="F13" i="11"/>
  <c r="E13"/>
  <c r="C13"/>
  <c r="D9" s="1"/>
  <c r="I5"/>
  <c r="I6"/>
  <c r="I7"/>
  <c r="I4"/>
  <c r="H5"/>
  <c r="H6"/>
  <c r="H7"/>
  <c r="H4"/>
  <c r="G5"/>
  <c r="G6"/>
  <c r="G7"/>
  <c r="G4"/>
  <c r="E13" i="4" l="1"/>
  <c r="F13"/>
  <c r="I13" i="7"/>
  <c r="J13"/>
  <c r="H13"/>
  <c r="I13" i="9"/>
  <c r="J13"/>
  <c r="H13"/>
  <c r="D11" i="10"/>
  <c r="D8"/>
  <c r="D4"/>
  <c r="I13"/>
  <c r="D7"/>
  <c r="H13"/>
  <c r="D6"/>
  <c r="D10"/>
  <c r="G13"/>
  <c r="D5"/>
  <c r="D8" i="11"/>
  <c r="D4"/>
  <c r="I13"/>
  <c r="D7"/>
  <c r="H13"/>
  <c r="D6"/>
  <c r="G13"/>
  <c r="D5"/>
</calcChain>
</file>

<file path=xl/sharedStrings.xml><?xml version="1.0" encoding="utf-8"?>
<sst xmlns="http://schemas.openxmlformats.org/spreadsheetml/2006/main" count="360" uniqueCount="138">
  <si>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</si>
  <si>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</si>
  <si>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</si>
  <si>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</si>
  <si>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</si>
  <si>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</si>
  <si>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</si>
  <si>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</si>
  <si>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</si>
  <si>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</si>
  <si>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</si>
  <si>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</si>
  <si>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</si>
  <si>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</si>
  <si>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</si>
  <si>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Tourismus- und Freizeitzonen</t>
  </si>
  <si>
    <t>Verkehrszonen innerhalb der Bauzonen</t>
  </si>
  <si>
    <t>weitere Bauzonen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</si>
  <si>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</si>
  <si>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</si>
  <si>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</si>
  <si>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</si>
  <si>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</si>
  <si>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</si>
  <si>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</si>
  <si>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</si>
  <si>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</si>
  <si>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</si>
  <si>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</si>
  <si>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</si>
  <si>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</si>
  <si>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</si>
  <si>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</si>
  <si>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</si>
  <si>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</si>
  <si>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</si>
  <si>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</si>
  <si>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</si>
  <si>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</si>
  <si>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</si>
  <si>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</si>
  <si>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</si>
  <si>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</si>
  <si>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</si>
  <si>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</si>
  <si>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</si>
  <si>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</si>
  <si>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</si>
  <si>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Stand der Daten</t>
  </si>
  <si>
    <t>Vollständigkleit</t>
  </si>
  <si>
    <t>ja</t>
  </si>
  <si>
    <t>Anzahl Gemeinden</t>
  </si>
  <si>
    <t>Zonentypen</t>
  </si>
  <si>
    <t>Anzahl Zonen innerhalb der Bauzonen</t>
  </si>
  <si>
    <t>Spezialzonen</t>
  </si>
  <si>
    <t>nein</t>
  </si>
  <si>
    <t>keine. Verkehrsflächen sind meist nicht ausgespart.</t>
  </si>
  <si>
    <t>Bemerkungen</t>
  </si>
  <si>
    <t>In der Statistik 2012 sind neu „eingeschränkte Bauzonen“ ausgeschieden.</t>
  </si>
  <si>
    <t>Quartiererhaltungszonen mit Wohnanteil &lt;90% sind in der Statistik 2012 den Mischzonen zugewiesen.</t>
  </si>
  <si>
    <t>01.01.2011</t>
  </si>
  <si>
    <t>Faktenblatt Kanton ZH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</si>
  <si>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</si>
  <si>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</si>
  <si>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</si>
  <si>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</si>
  <si>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</si>
  <si>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</si>
  <si>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</si>
  <si>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</si>
  <si>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</si>
  <si>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</si>
  <si>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</si>
  <si>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</si>
  <si>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</si>
  <si>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</si>
  <si>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</si>
  <si>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</si>
  <si>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</si>
  <si>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</si>
  <si>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</si>
  <si>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</si>
  <si>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</si>
  <si>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</si>
  <si>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</si>
  <si>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</si>
  <si>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</si>
  <si>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</si>
  <si>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12.2012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</si>
  <si>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</si>
  <si>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</si>
  <si>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</si>
  <si>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</si>
  <si>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</si>
  <si>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</si>
  <si>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</si>
  <si>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</si>
  <si>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</si>
  <si>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</si>
  <si>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</si>
  <si>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</si>
  <si>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</si>
  <si>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</si>
  <si>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</si>
  <si>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</si>
  <si>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</si>
  <si>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</si>
  <si>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</si>
  <si>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</si>
  <si>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</si>
  <si>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</si>
  <si>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</si>
  <si>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</si>
  <si>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</si>
  <si>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</si>
  <si>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</si>
  <si>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</si>
  <si>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</si>
  <si>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</si>
  <si>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</si>
  <si>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</si>
  <si>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</si>
  <si>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</si>
  <si>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</si>
  <si>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</si>
  <si>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</si>
  <si>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</si>
  <si>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</si>
  <si>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</si>
  <si>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</si>
  <si>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</si>
  <si>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</si>
  <si>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</si>
  <si>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</si>
  <si>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</si>
  <si>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</si>
  <si>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</si>
  <si>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Kanton ZH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</si>
</sst>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0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sz val="10"/>
      <color rgb="FFFF0000"/>
      <name val="Symbol"/>
      <family val="1"/>
      <charset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69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11" fillId="0" borderId="4" xfId="0" applyFont="1" applyBorder="1" applyAlignment="1">
      <alignment vertical="top"/>
    </xf>
    <xf numFmtId="0" fontId="11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11" fillId="0" borderId="7" xfId="0" applyFont="1" applyBorder="1" applyAlignment="1">
      <alignment vertical="top"/>
    </xf>
    <xf numFmtId="0" fontId="11" fillId="0" borderId="12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8" fillId="0" borderId="0" xfId="0" applyFont="1" applyBorder="1"/>
    <xf numFmtId="0" fontId="9" fillId="0" borderId="0" xfId="0" applyFont="1" applyBorder="1" applyAlignment="1">
      <alignment horizontal="left" indent="2"/>
    </xf>
    <xf numFmtId="0" fontId="7" fillId="0" borderId="0" xfId="0" applyFont="1" applyBorder="1"/>
    <xf numFmtId="49" fontId="5" fillId="0" borderId="4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12" fillId="0" borderId="4" xfId="0" applyNumberFormat="1" applyFont="1" applyBorder="1" applyAlignment="1">
      <alignment horizontal="left" wrapText="1"/>
    </xf>
    <xf numFmtId="49" fontId="12" fillId="0" borderId="5" xfId="0" applyNumberFormat="1" applyFont="1" applyBorder="1" applyAlignment="1">
      <alignment horizontal="left" wrapText="1"/>
    </xf>
    <xf numFmtId="49" fontId="12" fillId="0" borderId="11" xfId="0" applyNumberFormat="1" applyFont="1" applyBorder="1" applyAlignment="1">
      <alignment horizontal="left" wrapText="1"/>
    </xf>
    <xf numFmtId="0" fontId="13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4" fillId="0" borderId="0" xfId="1" applyFont="1"/>
    <xf numFmtId="0" fontId="16" fillId="0" borderId="0" xfId="2" applyFont="1" applyAlignment="1" applyProtection="1">
      <alignment vertical="top"/>
    </xf>
    <xf numFmtId="0" fontId="17" fillId="0" borderId="0" xfId="0" applyFont="1" applyAlignment="1">
      <alignment vertical="top"/>
    </xf>
    <xf numFmtId="0" fontId="17" fillId="0" borderId="0" xfId="3"/>
    <xf numFmtId="49" fontId="17" fillId="0" borderId="4" xfId="3" applyNumberFormat="1" applyBorder="1" applyAlignment="1">
      <alignment horizontal="left" vertical="top" wrapText="1"/>
    </xf>
    <xf numFmtId="49" fontId="17" fillId="0" borderId="8" xfId="3" applyNumberFormat="1" applyBorder="1" applyAlignment="1">
      <alignment horizontal="left" vertical="top" wrapText="1"/>
    </xf>
    <xf numFmtId="49" fontId="17" fillId="0" borderId="5" xfId="3" applyNumberFormat="1" applyBorder="1" applyAlignment="1">
      <alignment horizontal="left" vertical="top" wrapText="1"/>
    </xf>
    <xf numFmtId="49" fontId="17" fillId="0" borderId="14" xfId="3" applyNumberFormat="1" applyFill="1" applyBorder="1" applyAlignment="1">
      <alignment horizontal="left" vertical="top" wrapText="1"/>
    </xf>
    <xf numFmtId="49" fontId="17" fillId="0" borderId="14" xfId="3" applyNumberFormat="1" applyBorder="1" applyAlignment="1">
      <alignment horizontal="left" vertical="top" wrapText="1"/>
    </xf>
    <xf numFmtId="49" fontId="17" fillId="0" borderId="11" xfId="3" applyNumberFormat="1" applyBorder="1" applyAlignment="1">
      <alignment horizontal="left" vertical="top" wrapText="1"/>
    </xf>
    <xf numFmtId="49" fontId="17" fillId="0" borderId="10" xfId="3" applyNumberFormat="1" applyBorder="1" applyAlignment="1">
      <alignment horizontal="left" vertical="top" wrapText="1"/>
    </xf>
    <xf numFmtId="0" fontId="17" fillId="0" borderId="0" xfId="3" applyAlignment="1">
      <alignment vertical="top"/>
    </xf>
    <xf numFmtId="0" fontId="10" fillId="4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49" fontId="18" fillId="5" borderId="4" xfId="3" applyNumberFormat="1" applyFont="1" applyFill="1" applyBorder="1" applyAlignment="1">
      <alignment horizontal="left" vertical="top" wrapText="1"/>
    </xf>
    <xf numFmtId="49" fontId="18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4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204"/>
          <c:y val="0.14187242013250545"/>
          <c:w val="0.55701377085573556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14132.8331294034</c:v>
                </c:pt>
                <c:pt idx="1">
                  <c:v>3637.0902089853803</c:v>
                </c:pt>
                <c:pt idx="2">
                  <c:v>3521.0593930734003</c:v>
                </c:pt>
                <c:pt idx="3">
                  <c:v>4599.3325053940898</c:v>
                </c:pt>
                <c:pt idx="4">
                  <c:v>2766.5623458110499</c:v>
                </c:pt>
                <c:pt idx="5">
                  <c:v>1128.2979048278601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8796544"/>
        <c:axId val="128798080"/>
      </c:barChart>
      <c:catAx>
        <c:axId val="128796544"/>
        <c:scaling>
          <c:orientation val="maxMin"/>
        </c:scaling>
        <c:axPos val="l"/>
        <c:tickLblPos val="nextTo"/>
        <c:crossAx val="128798080"/>
        <c:crosses val="autoZero"/>
        <c:auto val="1"/>
        <c:lblAlgn val="ctr"/>
        <c:lblOffset val="100"/>
      </c:catAx>
      <c:valAx>
        <c:axId val="128798080"/>
        <c:scaling>
          <c:orientation val="minMax"/>
        </c:scaling>
        <c:axPos val="t"/>
        <c:majorGridlines/>
        <c:numFmt formatCode="#,##0" sourceLinked="1"/>
        <c:tickLblPos val="high"/>
        <c:crossAx val="12879654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1477.6406021488501</c:v>
                </c:pt>
                <c:pt idx="1">
                  <c:v>256.44705350766799</c:v>
                </c:pt>
                <c:pt idx="2">
                  <c:v>825.09425124555503</c:v>
                </c:pt>
                <c:pt idx="3">
                  <c:v>795.38864926038491</c:v>
                </c:pt>
                <c:pt idx="4">
                  <c:v>319.71845430878801</c:v>
                </c:pt>
                <c:pt idx="5">
                  <c:v>61.862424879608895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2735.23631707698</c:v>
                </c:pt>
                <c:pt idx="1">
                  <c:v>608.6880082692511</c:v>
                </c:pt>
                <c:pt idx="2">
                  <c:v>788.61830438828201</c:v>
                </c:pt>
                <c:pt idx="3">
                  <c:v>638.42720942571998</c:v>
                </c:pt>
                <c:pt idx="4">
                  <c:v>548.04171282654102</c:v>
                </c:pt>
                <c:pt idx="5">
                  <c:v>265.22676037042902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4008.99607077785</c:v>
                </c:pt>
                <c:pt idx="1">
                  <c:v>1019.30386807774</c:v>
                </c:pt>
                <c:pt idx="2">
                  <c:v>913.53259657906699</c:v>
                </c:pt>
                <c:pt idx="3">
                  <c:v>862.23897284300995</c:v>
                </c:pt>
                <c:pt idx="4">
                  <c:v>752.22147265170406</c:v>
                </c:pt>
                <c:pt idx="5">
                  <c:v>296.71464440363303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4317.8177379397603</c:v>
                </c:pt>
                <c:pt idx="1">
                  <c:v>1095.75229901225</c:v>
                </c:pt>
                <c:pt idx="2">
                  <c:v>792.51820527085192</c:v>
                </c:pt>
                <c:pt idx="3">
                  <c:v>1523.4769510001199</c:v>
                </c:pt>
                <c:pt idx="4">
                  <c:v>752.59543856990899</c:v>
                </c:pt>
                <c:pt idx="5">
                  <c:v>257.56981121534596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1593.1424278736099</c:v>
                </c:pt>
                <c:pt idx="1">
                  <c:v>656.89899202698598</c:v>
                </c:pt>
                <c:pt idx="2">
                  <c:v>201.296032565655</c:v>
                </c:pt>
                <c:pt idx="3">
                  <c:v>779.80072263495106</c:v>
                </c:pt>
                <c:pt idx="4">
                  <c:v>393.98527043131799</c:v>
                </c:pt>
                <c:pt idx="5">
                  <c:v>246.92425531123601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0817024"/>
        <c:axId val="129602304"/>
      </c:barChart>
      <c:catAx>
        <c:axId val="130817024"/>
        <c:scaling>
          <c:orientation val="maxMin"/>
        </c:scaling>
        <c:axPos val="l"/>
        <c:tickLblPos val="nextTo"/>
        <c:crossAx val="129602304"/>
        <c:crosses val="autoZero"/>
        <c:auto val="1"/>
        <c:lblAlgn val="ctr"/>
        <c:lblOffset val="100"/>
      </c:catAx>
      <c:valAx>
        <c:axId val="129602304"/>
        <c:scaling>
          <c:orientation val="minMax"/>
        </c:scaling>
        <c:axPos val="t"/>
        <c:majorGridlines/>
        <c:numFmt formatCode="#,##0" sourceLinked="1"/>
        <c:tickLblPos val="high"/>
        <c:crossAx val="130817024"/>
        <c:crosses val="autoZero"/>
        <c:crossBetween val="between"/>
        <c:majorUnit val="3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0.10455374275331736</c:v>
                </c:pt>
                <c:pt idx="1">
                  <c:v>7.0508851288445765E-2</c:v>
                </c:pt>
                <c:pt idx="2">
                  <c:v>0.23433125086651166</c:v>
                </c:pt>
                <c:pt idx="3">
                  <c:v>0.17293567020155923</c:v>
                </c:pt>
                <c:pt idx="4">
                  <c:v>0.11556524451683621</c:v>
                </c:pt>
                <c:pt idx="5">
                  <c:v>5.4828095566816483E-2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0.19353772077548098</c:v>
                </c:pt>
                <c:pt idx="1">
                  <c:v>0.16735576279426267</c:v>
                </c:pt>
                <c:pt idx="2">
                  <c:v>0.22397188375093421</c:v>
                </c:pt>
                <c:pt idx="3">
                  <c:v>0.1388086659768317</c:v>
                </c:pt>
                <c:pt idx="4">
                  <c:v>0.19809483529860816</c:v>
                </c:pt>
                <c:pt idx="5">
                  <c:v>0.23506802704173199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0.28366542126252681</c:v>
                </c:pt>
                <c:pt idx="1">
                  <c:v>0.28025256624709838</c:v>
                </c:pt>
                <c:pt idx="2">
                  <c:v>0.25944822150990399</c:v>
                </c:pt>
                <c:pt idx="3">
                  <c:v>0.18747045834909254</c:v>
                </c:pt>
                <c:pt idx="4">
                  <c:v>0.27189753123806265</c:v>
                </c:pt>
                <c:pt idx="5">
                  <c:v>0.26297544771476816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0.30551678423816625</c:v>
                </c:pt>
                <c:pt idx="1">
                  <c:v>0.30127168490831241</c:v>
                </c:pt>
                <c:pt idx="2">
                  <c:v>0.22507947679341203</c:v>
                </c:pt>
                <c:pt idx="3">
                  <c:v>0.33123870676658879</c:v>
                </c:pt>
                <c:pt idx="4">
                  <c:v>0.27203270473898478</c:v>
                </c:pt>
                <c:pt idx="5">
                  <c:v>0.22828174375519486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0.11272633097050856</c:v>
                </c:pt>
                <c:pt idx="1">
                  <c:v>0.18061113476188076</c:v>
                </c:pt>
                <c:pt idx="2">
                  <c:v>5.7169167079238109E-2</c:v>
                </c:pt>
                <c:pt idx="3">
                  <c:v>0.16954649870592775</c:v>
                </c:pt>
                <c:pt idx="4">
                  <c:v>0.14240968420750807</c:v>
                </c:pt>
                <c:pt idx="5">
                  <c:v>0.21884668592148845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0890368"/>
        <c:axId val="130920832"/>
      </c:barChart>
      <c:catAx>
        <c:axId val="130890368"/>
        <c:scaling>
          <c:orientation val="maxMin"/>
        </c:scaling>
        <c:axPos val="l"/>
        <c:tickLblPos val="nextTo"/>
        <c:crossAx val="130920832"/>
        <c:crosses val="autoZero"/>
        <c:auto val="1"/>
        <c:lblAlgn val="ctr"/>
        <c:lblOffset val="100"/>
      </c:catAx>
      <c:valAx>
        <c:axId val="130920832"/>
        <c:scaling>
          <c:orientation val="minMax"/>
        </c:scaling>
        <c:axPos val="t"/>
        <c:majorGridlines/>
        <c:numFmt formatCode="0%" sourceLinked="1"/>
        <c:tickLblPos val="high"/>
        <c:crossAx val="13089036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13736.7533</c:v>
                </c:pt>
                <c:pt idx="1">
                  <c:v>3673.8795</c:v>
                </c:pt>
                <c:pt idx="2">
                  <c:v>3175.2231999999999</c:v>
                </c:pt>
                <c:pt idx="3">
                  <c:v>5155.9012000000002</c:v>
                </c:pt>
                <c:pt idx="4">
                  <c:v>2767.6765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14132.8331294034</c:v>
                </c:pt>
                <c:pt idx="1">
                  <c:v>3637.0902089853803</c:v>
                </c:pt>
                <c:pt idx="2">
                  <c:v>3521.0593930734003</c:v>
                </c:pt>
                <c:pt idx="3">
                  <c:v>4599.3325053940898</c:v>
                </c:pt>
                <c:pt idx="4">
                  <c:v>2766.5623458110499</c:v>
                </c:pt>
                <c:pt idx="5">
                  <c:v>1128.2979048278601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axId val="130931328"/>
        <c:axId val="131012864"/>
      </c:barChart>
      <c:catAx>
        <c:axId val="130931328"/>
        <c:scaling>
          <c:orientation val="maxMin"/>
        </c:scaling>
        <c:axPos val="l"/>
        <c:tickLblPos val="nextTo"/>
        <c:crossAx val="131012864"/>
        <c:crosses val="autoZero"/>
        <c:auto val="1"/>
        <c:lblAlgn val="ctr"/>
        <c:lblOffset val="100"/>
      </c:catAx>
      <c:valAx>
        <c:axId val="131012864"/>
        <c:scaling>
          <c:orientation val="minMax"/>
        </c:scaling>
        <c:axPos val="t"/>
        <c:majorGridlines/>
        <c:numFmt formatCode="#,##0" sourceLinked="1"/>
        <c:tickLblPos val="high"/>
        <c:crossAx val="130931328"/>
        <c:crosses val="autoZero"/>
        <c:crossBetween val="between"/>
        <c:majorUnit val="3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14132.8331294034</c:v>
                </c:pt>
                <c:pt idx="1">
                  <c:v>3637.0902089853803</c:v>
                </c:pt>
                <c:pt idx="2">
                  <c:v>3521.0593930734003</c:v>
                </c:pt>
                <c:pt idx="3">
                  <c:v>4599.3325053940898</c:v>
                </c:pt>
                <c:pt idx="4">
                  <c:v>2766.5623458110499</c:v>
                </c:pt>
                <c:pt idx="5">
                  <c:v>1128.2979048278601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15"/>
          <c:y val="0.14803982101356272"/>
          <c:w val="0.32920600783932935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1688161226542793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#,##0</c:formatCode>
                <c:ptCount val="9"/>
                <c:pt idx="0">
                  <c:v>6838.35267541334</c:v>
                </c:pt>
                <c:pt idx="1">
                  <c:v>6640.8883144876099</c:v>
                </c:pt>
                <c:pt idx="2">
                  <c:v>12078.9135628397</c:v>
                </c:pt>
                <c:pt idx="3">
                  <c:v>1036.6928279912199</c:v>
                </c:pt>
                <c:pt idx="4">
                  <c:v>947.30056446122603</c:v>
                </c:pt>
                <c:pt idx="5">
                  <c:v>93.662549342666409</c:v>
                </c:pt>
                <c:pt idx="6">
                  <c:v>1725.0148146936401</c:v>
                </c:pt>
                <c:pt idx="7">
                  <c:v>424.35017826572704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9201664"/>
        <c:axId val="127414272"/>
      </c:barChart>
      <c:catAx>
        <c:axId val="129201664"/>
        <c:scaling>
          <c:orientation val="maxMin"/>
        </c:scaling>
        <c:axPos val="l"/>
        <c:tickLblPos val="nextTo"/>
        <c:crossAx val="127414272"/>
        <c:crosses val="autoZero"/>
        <c:auto val="1"/>
        <c:lblAlgn val="ctr"/>
        <c:lblOffset val="100"/>
      </c:catAx>
      <c:valAx>
        <c:axId val="127414272"/>
        <c:scaling>
          <c:orientation val="minMax"/>
        </c:scaling>
        <c:axPos val="t"/>
        <c:majorGridlines/>
        <c:numFmt formatCode="#,##0" sourceLinked="1"/>
        <c:tickLblPos val="high"/>
        <c:crossAx val="12920166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(in m</a:t>
            </a:r>
            <a:r>
              <a:rPr lang="de-CH" sz="1000" baseline="30000"/>
              <a:t>2</a:t>
            </a:r>
            <a:r>
              <a:rPr lang="de-CH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#,##0</c:formatCode>
                <c:ptCount val="9"/>
                <c:pt idx="0">
                  <c:v>144.60615306597322</c:v>
                </c:pt>
                <c:pt idx="1">
                  <c:v>218.85270330929603</c:v>
                </c:pt>
                <c:pt idx="2">
                  <c:v>279.5481827233798</c:v>
                </c:pt>
                <c:pt idx="3">
                  <c:v>237.3000727885229</c:v>
                </c:pt>
                <c:pt idx="4">
                  <c:v>309.58546503520574</c:v>
                </c:pt>
                <c:pt idx="5">
                  <c:v>516.33158402792947</c:v>
                </c:pt>
                <c:pt idx="6">
                  <c:v>363.15336828564455</c:v>
                </c:pt>
                <c:pt idx="7">
                  <c:v>480.41455707656178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7424000"/>
        <c:axId val="127431808"/>
      </c:barChart>
      <c:catAx>
        <c:axId val="127424000"/>
        <c:scaling>
          <c:orientation val="maxMin"/>
        </c:scaling>
        <c:axPos val="l"/>
        <c:tickLblPos val="nextTo"/>
        <c:crossAx val="127431808"/>
        <c:crosses val="autoZero"/>
        <c:auto val="1"/>
        <c:lblAlgn val="ctr"/>
        <c:lblOffset val="100"/>
      </c:catAx>
      <c:valAx>
        <c:axId val="127431808"/>
        <c:scaling>
          <c:orientation val="minMax"/>
        </c:scaling>
        <c:axPos val="t"/>
        <c:majorGridlines/>
        <c:numFmt formatCode="#,##0" sourceLinked="1"/>
        <c:tickLblPos val="high"/>
        <c:crossAx val="12742400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(in m</a:t>
            </a:r>
            <a:r>
              <a:rPr lang="de-CH" sz="1000" baseline="30000"/>
              <a:t>2</a:t>
            </a:r>
            <a:r>
              <a:rPr lang="de-CH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#,##0</c:formatCode>
                <c:ptCount val="9"/>
                <c:pt idx="0">
                  <c:v>77.636827288122902</c:v>
                </c:pt>
                <c:pt idx="1">
                  <c:v>140.42218954222167</c:v>
                </c:pt>
                <c:pt idx="2">
                  <c:v>214.86076486709987</c:v>
                </c:pt>
                <c:pt idx="3">
                  <c:v>169.81045503541688</c:v>
                </c:pt>
                <c:pt idx="4">
                  <c:v>235.50045107799281</c:v>
                </c:pt>
                <c:pt idx="5">
                  <c:v>319.23159285162376</c:v>
                </c:pt>
                <c:pt idx="6">
                  <c:v>288.18450577928434</c:v>
                </c:pt>
                <c:pt idx="7">
                  <c:v>363.56252421669552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7444864"/>
        <c:axId val="127453440"/>
      </c:barChart>
      <c:catAx>
        <c:axId val="127444864"/>
        <c:scaling>
          <c:orientation val="maxMin"/>
        </c:scaling>
        <c:axPos val="l"/>
        <c:tickLblPos val="nextTo"/>
        <c:crossAx val="127453440"/>
        <c:crosses val="autoZero"/>
        <c:auto val="1"/>
        <c:lblAlgn val="ctr"/>
        <c:lblOffset val="100"/>
      </c:catAx>
      <c:valAx>
        <c:axId val="127453440"/>
        <c:scaling>
          <c:orientation val="minMax"/>
        </c:scaling>
        <c:axPos val="t"/>
        <c:majorGridlines/>
        <c:numFmt formatCode="#,##0" sourceLinked="1"/>
        <c:tickLblPos val="high"/>
        <c:crossAx val="12744486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12260.47870738366</c:v>
                </c:pt>
                <c:pt idx="1">
                  <c:v>2481.0868187352703</c:v>
                </c:pt>
                <c:pt idx="2">
                  <c:v>2980.1379418488054</c:v>
                </c:pt>
                <c:pt idx="3">
                  <c:v>4154.0478954151577</c:v>
                </c:pt>
                <c:pt idx="4">
                  <c:v>2766.5623458110499</c:v>
                </c:pt>
                <c:pt idx="5">
                  <c:v>1128.2979048278601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839.25351524407961</c:v>
                </c:pt>
                <c:pt idx="1">
                  <c:v>266.26818813349303</c:v>
                </c:pt>
                <c:pt idx="2">
                  <c:v>211.02332490854201</c:v>
                </c:pt>
                <c:pt idx="3">
                  <c:v>237.93301132467596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1033.1009067756602</c:v>
                </c:pt>
                <c:pt idx="1">
                  <c:v>889.73520211661696</c:v>
                </c:pt>
                <c:pt idx="2">
                  <c:v>329.89812631605298</c:v>
                </c:pt>
                <c:pt idx="3">
                  <c:v>207.35159865425598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9269120"/>
        <c:axId val="129352832"/>
      </c:barChart>
      <c:catAx>
        <c:axId val="129269120"/>
        <c:scaling>
          <c:orientation val="maxMin"/>
        </c:scaling>
        <c:axPos val="l"/>
        <c:tickLblPos val="nextTo"/>
        <c:crossAx val="129352832"/>
        <c:crosses val="autoZero"/>
        <c:auto val="1"/>
        <c:lblAlgn val="ctr"/>
        <c:lblOffset val="100"/>
      </c:catAx>
      <c:valAx>
        <c:axId val="129352832"/>
        <c:scaling>
          <c:orientation val="minMax"/>
        </c:scaling>
        <c:axPos val="t"/>
        <c:majorGridlines/>
        <c:numFmt formatCode="#,##0" sourceLinked="1"/>
        <c:tickLblPos val="high"/>
        <c:crossAx val="129269120"/>
        <c:crosses val="autoZero"/>
        <c:crossBetween val="between"/>
        <c:majorUnit val="3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0.86751740398573718</c:v>
                </c:pt>
                <c:pt idx="1">
                  <c:v>0.68216257397349678</c:v>
                </c:pt>
                <c:pt idx="2">
                  <c:v>0.84637536864936413</c:v>
                </c:pt>
                <c:pt idx="3">
                  <c:v>0.90318494923845949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5.938324662576043E-2</c:v>
                </c:pt>
                <c:pt idx="1">
                  <c:v>7.3209124006790152E-2</c:v>
                </c:pt>
                <c:pt idx="2">
                  <c:v>5.99317709106712E-2</c:v>
                </c:pt>
                <c:pt idx="3">
                  <c:v>5.1732074392453364E-2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7.3099349388502349E-2</c:v>
                </c:pt>
                <c:pt idx="1">
                  <c:v>0.24462830201971308</c:v>
                </c:pt>
                <c:pt idx="2">
                  <c:v>9.369286043996472E-2</c:v>
                </c:pt>
                <c:pt idx="3">
                  <c:v>4.5082976369087112E-2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9515904"/>
        <c:axId val="129517440"/>
      </c:barChart>
      <c:catAx>
        <c:axId val="129515904"/>
        <c:scaling>
          <c:orientation val="maxMin"/>
        </c:scaling>
        <c:axPos val="l"/>
        <c:tickLblPos val="nextTo"/>
        <c:crossAx val="129517440"/>
        <c:crosses val="autoZero"/>
        <c:auto val="1"/>
        <c:lblAlgn val="ctr"/>
        <c:lblOffset val="100"/>
      </c:catAx>
      <c:valAx>
        <c:axId val="129517440"/>
        <c:scaling>
          <c:orientation val="minMax"/>
        </c:scaling>
        <c:axPos val="t"/>
        <c:majorGridlines/>
        <c:numFmt formatCode="0%" sourceLinked="1"/>
        <c:tickLblPos val="high"/>
        <c:crossAx val="12951590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#,##0</c:formatCode>
                <c:ptCount val="9"/>
                <c:pt idx="0">
                  <c:v>6273.3601529405896</c:v>
                </c:pt>
                <c:pt idx="1">
                  <c:v>5651.0700808259044</c:v>
                </c:pt>
                <c:pt idx="2">
                  <c:v>10222.862079627699</c:v>
                </c:pt>
                <c:pt idx="3">
                  <c:v>902.026668186699</c:v>
                </c:pt>
                <c:pt idx="4">
                  <c:v>809.149336389724</c:v>
                </c:pt>
                <c:pt idx="5">
                  <c:v>76.670461003167503</c:v>
                </c:pt>
                <c:pt idx="6">
                  <c:v>1486.119307962635</c:v>
                </c:pt>
                <c:pt idx="7">
                  <c:v>349.35352708531855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#,##0</c:formatCode>
                <c:ptCount val="9"/>
                <c:pt idx="0">
                  <c:v>257.93743505415802</c:v>
                </c:pt>
                <c:pt idx="1">
                  <c:v>361.74857280378103</c:v>
                </c:pt>
                <c:pt idx="2">
                  <c:v>702.71255229180019</c:v>
                </c:pt>
                <c:pt idx="3">
                  <c:v>61.375390368352285</c:v>
                </c:pt>
                <c:pt idx="4">
                  <c:v>49.304319259614203</c:v>
                </c:pt>
                <c:pt idx="5">
                  <c:v>6.5118764216656029</c:v>
                </c:pt>
                <c:pt idx="6">
                  <c:v>85.838197095717021</c:v>
                </c:pt>
                <c:pt idx="7">
                  <c:v>29.049696315725804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#,##0</c:formatCode>
                <c:ptCount val="9"/>
                <c:pt idx="0">
                  <c:v>307.055087418592</c:v>
                </c:pt>
                <c:pt idx="1">
                  <c:v>628.06966085792499</c:v>
                </c:pt>
                <c:pt idx="2">
                  <c:v>1153.3389309202</c:v>
                </c:pt>
                <c:pt idx="3">
                  <c:v>73.290769436168702</c:v>
                </c:pt>
                <c:pt idx="4">
                  <c:v>88.846908811887801</c:v>
                </c:pt>
                <c:pt idx="5">
                  <c:v>10.4802119178333</c:v>
                </c:pt>
                <c:pt idx="6">
                  <c:v>153.05730963528799</c:v>
                </c:pt>
                <c:pt idx="7">
                  <c:v>45.946954864682702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9558400"/>
        <c:axId val="129425408"/>
      </c:barChart>
      <c:catAx>
        <c:axId val="129558400"/>
        <c:scaling>
          <c:orientation val="maxMin"/>
        </c:scaling>
        <c:axPos val="l"/>
        <c:numFmt formatCode="#,##0" sourceLinked="1"/>
        <c:tickLblPos val="nextTo"/>
        <c:crossAx val="129425408"/>
        <c:crosses val="autoZero"/>
        <c:auto val="1"/>
        <c:lblAlgn val="ctr"/>
        <c:lblOffset val="100"/>
      </c:catAx>
      <c:valAx>
        <c:axId val="129425408"/>
        <c:scaling>
          <c:orientation val="minMax"/>
        </c:scaling>
        <c:axPos val="t"/>
        <c:majorGridlines/>
        <c:numFmt formatCode="#,##0" sourceLinked="1"/>
        <c:tickLblPos val="high"/>
        <c:crossAx val="12955840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0%</c:formatCode>
                <c:ptCount val="9"/>
                <c:pt idx="0">
                  <c:v>0.91737885580190559</c:v>
                </c:pt>
                <c:pt idx="1">
                  <c:v>0.85095092903424674</c:v>
                </c:pt>
                <c:pt idx="2">
                  <c:v>0.84633953430033082</c:v>
                </c:pt>
                <c:pt idx="3">
                  <c:v>0.87010023010821735</c:v>
                </c:pt>
                <c:pt idx="4">
                  <c:v>0.85416325794118464</c:v>
                </c:pt>
                <c:pt idx="5">
                  <c:v>0.8185818295706111</c:v>
                </c:pt>
                <c:pt idx="6">
                  <c:v>0.86151104054521843</c:v>
                </c:pt>
                <c:pt idx="7">
                  <c:v>0.8232670680452836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0%</c:formatCode>
                <c:ptCount val="9"/>
                <c:pt idx="0">
                  <c:v>3.7719235508508947E-2</c:v>
                </c:pt>
                <c:pt idx="1">
                  <c:v>5.4472919235006349E-2</c:v>
                </c:pt>
                <c:pt idx="2">
                  <c:v>5.8176801136624379E-2</c:v>
                </c:pt>
                <c:pt idx="3">
                  <c:v>5.9203062576672995E-2</c:v>
                </c:pt>
                <c:pt idx="4">
                  <c:v>5.2047176059327981E-2</c:v>
                </c:pt>
                <c:pt idx="5">
                  <c:v>6.9524868449200181E-2</c:v>
                </c:pt>
                <c:pt idx="6">
                  <c:v>4.9760846321173044E-2</c:v>
                </c:pt>
                <c:pt idx="7">
                  <c:v>6.8456896694255559E-2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0%</c:formatCode>
                <c:ptCount val="9"/>
                <c:pt idx="0">
                  <c:v>4.4901908689585428E-2</c:v>
                </c:pt>
                <c:pt idx="1">
                  <c:v>9.4576151730747016E-2</c:v>
                </c:pt>
                <c:pt idx="2">
                  <c:v>9.5483664563044968E-2</c:v>
                </c:pt>
                <c:pt idx="3">
                  <c:v>7.0696707315109755E-2</c:v>
                </c:pt>
                <c:pt idx="4">
                  <c:v>9.3789565999487373E-2</c:v>
                </c:pt>
                <c:pt idx="5">
                  <c:v>0.11189330198018872</c:v>
                </c:pt>
                <c:pt idx="6">
                  <c:v>8.8728113133608497E-2</c:v>
                </c:pt>
                <c:pt idx="7">
                  <c:v>0.10827603526046084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0772352"/>
        <c:axId val="130782336"/>
      </c:barChart>
      <c:catAx>
        <c:axId val="130772352"/>
        <c:scaling>
          <c:orientation val="maxMin"/>
        </c:scaling>
        <c:axPos val="l"/>
        <c:numFmt formatCode="0%" sourceLinked="1"/>
        <c:tickLblPos val="nextTo"/>
        <c:crossAx val="130782336"/>
        <c:crosses val="autoZero"/>
        <c:auto val="1"/>
        <c:lblAlgn val="ctr"/>
        <c:lblOffset val="100"/>
      </c:catAx>
      <c:valAx>
        <c:axId val="130782336"/>
        <c:scaling>
          <c:orientation val="minMax"/>
        </c:scaling>
        <c:axPos val="t"/>
        <c:majorGridlines/>
        <c:numFmt formatCode="0%" sourceLinked="1"/>
        <c:tickLblPos val="high"/>
        <c:crossAx val="13077235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00800" y="31051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15025" y="34004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76900" y="28479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19750" y="33528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15050" y="35623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1089025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24500" y="35623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34075" y="31242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48400" y="32575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72150" y="30003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76925" y="32004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00725" y="32670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34075" y="34385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1"/>
  <sheetViews>
    <sheetView tabSelected="1" workbookViewId="0">
      <selection activeCell="A4" sqref="A4:B5"/>
    </sheetView>
  </sheetViews>
  <sheetFormatPr baseColWidth="10" defaultRowHeight="15"/>
  <cols>
    <col min="1" max="1" width="37.7109375" style="35" customWidth="1"/>
    <col min="2" max="2" width="57.7109375" style="35" customWidth="1"/>
  </cols>
  <sheetData>
    <row r="1" spans="1:2" ht="18.75">
      <c r="A1" s="45" t="s">
        <v>62</v>
      </c>
    </row>
    <row r="2" spans="1:2" ht="18.75">
      <c r="A2" s="45" t="s">
        <v>63</v>
      </c>
    </row>
    <row r="4" spans="1:2" ht="12.75">
      <c r="A4" s="61" t="s">
        <v>61</v>
      </c>
      <c r="B4" s="62"/>
    </row>
    <row r="5" spans="1:2" ht="12.75">
      <c r="A5" s="63"/>
      <c r="B5" s="64"/>
    </row>
    <row r="6" spans="1:2">
      <c r="A6" s="29" t="s">
        <v>48</v>
      </c>
      <c r="B6" s="39" t="s">
        <v>60</v>
      </c>
    </row>
    <row r="7" spans="1:2">
      <c r="A7" s="30"/>
      <c r="B7" s="40"/>
    </row>
    <row r="8" spans="1:2">
      <c r="A8" s="29" t="s">
        <v>49</v>
      </c>
      <c r="B8" s="39" t="s">
        <v>50</v>
      </c>
    </row>
    <row r="9" spans="1:2">
      <c r="A9" s="31" t="s">
        <v>51</v>
      </c>
      <c r="B9" s="41">
        <v>171</v>
      </c>
    </row>
    <row r="10" spans="1:2">
      <c r="A10" s="30"/>
      <c r="B10" s="40"/>
    </row>
    <row r="11" spans="1:2">
      <c r="A11" s="29" t="s">
        <v>52</v>
      </c>
      <c r="B11" s="39"/>
    </row>
    <row r="12" spans="1:2">
      <c r="A12" s="31" t="s">
        <v>53</v>
      </c>
      <c r="B12" s="41">
        <v>126</v>
      </c>
    </row>
    <row r="13" spans="1:2">
      <c r="A13" s="31" t="s">
        <v>54</v>
      </c>
      <c r="B13" s="41" t="s">
        <v>55</v>
      </c>
    </row>
    <row r="14" spans="1:2">
      <c r="A14" s="30"/>
      <c r="B14" s="40"/>
    </row>
    <row r="15" spans="1:2">
      <c r="A15" s="29" t="s">
        <v>16</v>
      </c>
      <c r="B15" s="39" t="s">
        <v>56</v>
      </c>
    </row>
    <row r="16" spans="1:2">
      <c r="A16" s="30"/>
      <c r="B16" s="40"/>
    </row>
    <row r="17" spans="1:2" ht="30">
      <c r="A17" s="32" t="s">
        <v>57</v>
      </c>
      <c r="B17" s="42" t="s">
        <v>58</v>
      </c>
    </row>
    <row r="18" spans="1:2" ht="30">
      <c r="A18" s="33"/>
      <c r="B18" s="43" t="s">
        <v>59</v>
      </c>
    </row>
    <row r="19" spans="1:2">
      <c r="A19" s="34"/>
      <c r="B19" s="44"/>
    </row>
    <row r="20" spans="1:2">
      <c r="B20" s="36"/>
    </row>
    <row r="21" spans="1:2" ht="17.100000000000001" customHeight="1">
      <c r="A21" s="46" t="s">
        <v>64</v>
      </c>
    </row>
    <row r="22" spans="1:2" ht="15" customHeight="1">
      <c r="A22" s="47" t="s">
        <v>82</v>
      </c>
    </row>
    <row r="23" spans="1:2" ht="15" customHeight="1">
      <c r="A23" s="47" t="s">
        <v>65</v>
      </c>
    </row>
    <row r="24" spans="1:2" ht="15" customHeight="1">
      <c r="A24" s="47" t="s">
        <v>66</v>
      </c>
    </row>
    <row r="25" spans="1:2" ht="15" customHeight="1">
      <c r="A25" s="47" t="s">
        <v>67</v>
      </c>
    </row>
    <row r="26" spans="1:2" ht="15" customHeight="1">
      <c r="A26" s="47" t="s">
        <v>68</v>
      </c>
    </row>
    <row r="27" spans="1:2" ht="15" customHeight="1">
      <c r="A27" s="47" t="s">
        <v>69</v>
      </c>
    </row>
    <row r="28" spans="1:2" ht="15" customHeight="1">
      <c r="A28" s="47" t="s">
        <v>70</v>
      </c>
    </row>
    <row r="29" spans="1:2">
      <c r="B29" s="37"/>
    </row>
    <row r="30" spans="1:2">
      <c r="B30" s="38"/>
    </row>
    <row r="32" spans="1:2">
      <c r="A32" s="51" t="s">
        <v>63</v>
      </c>
    </row>
    <row r="33" spans="1:1">
      <c r="A33" s="51" t="s">
        <v>83</v>
      </c>
    </row>
    <row r="34" spans="1:1">
      <c r="A34" s="51" t="s">
        <v>84</v>
      </c>
    </row>
    <row r="35" spans="1:1">
      <c r="A35" s="51"/>
    </row>
    <row r="36" spans="1:1">
      <c r="A36" s="51" t="s">
        <v>85</v>
      </c>
    </row>
    <row r="37" spans="1:1">
      <c r="A37" s="51" t="s">
        <v>62</v>
      </c>
    </row>
    <row r="38" spans="1:1">
      <c r="A38" s="51" t="s">
        <v>86</v>
      </c>
    </row>
    <row r="39" spans="1:1">
      <c r="A39" s="50" t="s">
        <v>87</v>
      </c>
    </row>
    <row r="40" spans="1:1">
      <c r="A40" s="51"/>
    </row>
    <row r="41" spans="1:1">
      <c r="A41" s="51" t="s">
        <v>88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60" customWidth="1"/>
    <col min="2" max="2" width="70.7109375" style="60" customWidth="1"/>
    <col min="3" max="16384" width="11.42578125" style="52"/>
  </cols>
  <sheetData>
    <row r="1" spans="1:2">
      <c r="A1" s="65" t="s">
        <v>89</v>
      </c>
      <c r="B1" s="65" t="s">
        <v>90</v>
      </c>
    </row>
    <row r="2" spans="1:2">
      <c r="A2" s="66"/>
      <c r="B2" s="66"/>
    </row>
    <row r="3" spans="1:2">
      <c r="A3" s="53" t="s">
        <v>18</v>
      </c>
      <c r="B3" s="54" t="s">
        <v>91</v>
      </c>
    </row>
    <row r="4" spans="1:2">
      <c r="A4" s="55" t="s">
        <v>24</v>
      </c>
      <c r="B4" s="56" t="s">
        <v>92</v>
      </c>
    </row>
    <row r="5" spans="1:2" ht="30">
      <c r="A5" s="55" t="s">
        <v>19</v>
      </c>
      <c r="B5" s="56" t="s">
        <v>93</v>
      </c>
    </row>
    <row r="6" spans="1:2" ht="45">
      <c r="A6" s="55" t="s">
        <v>25</v>
      </c>
      <c r="B6" s="56" t="s">
        <v>94</v>
      </c>
    </row>
    <row r="7" spans="1:2">
      <c r="A7" s="55" t="s">
        <v>71</v>
      </c>
      <c r="B7" s="56" t="s">
        <v>95</v>
      </c>
    </row>
    <row r="8" spans="1:2" ht="30">
      <c r="A8" s="55" t="s">
        <v>20</v>
      </c>
      <c r="B8" s="56" t="s">
        <v>96</v>
      </c>
    </row>
    <row r="9" spans="1:2" ht="30">
      <c r="A9" s="55" t="s">
        <v>21</v>
      </c>
      <c r="B9" s="56" t="s">
        <v>97</v>
      </c>
    </row>
    <row r="10" spans="1:2" ht="17.25">
      <c r="A10" s="55" t="s">
        <v>98</v>
      </c>
      <c r="B10" s="56" t="s">
        <v>99</v>
      </c>
    </row>
    <row r="11" spans="1:2" ht="45">
      <c r="A11" s="55" t="s">
        <v>22</v>
      </c>
      <c r="B11" s="56" t="s">
        <v>100</v>
      </c>
    </row>
    <row r="12" spans="1:2" ht="17.25">
      <c r="A12" s="55" t="s">
        <v>101</v>
      </c>
      <c r="B12" s="57" t="s">
        <v>102</v>
      </c>
    </row>
    <row r="13" spans="1:2" ht="17.25">
      <c r="A13" s="55" t="s">
        <v>103</v>
      </c>
      <c r="B13" s="57" t="s">
        <v>104</v>
      </c>
    </row>
    <row r="14" spans="1:2">
      <c r="A14" s="55" t="s">
        <v>78</v>
      </c>
      <c r="B14" s="57" t="s">
        <v>105</v>
      </c>
    </row>
    <row r="15" spans="1:2">
      <c r="A15" s="55" t="s">
        <v>79</v>
      </c>
      <c r="B15" s="57" t="s">
        <v>106</v>
      </c>
    </row>
    <row r="16" spans="1:2">
      <c r="A16" s="55" t="s">
        <v>26</v>
      </c>
      <c r="B16" s="57" t="s">
        <v>107</v>
      </c>
    </row>
    <row r="17" spans="1:2" ht="30">
      <c r="A17" s="55" t="s">
        <v>80</v>
      </c>
      <c r="B17" s="57" t="s">
        <v>108</v>
      </c>
    </row>
    <row r="18" spans="1:2">
      <c r="A18" s="55" t="s">
        <v>27</v>
      </c>
      <c r="B18" s="57" t="s">
        <v>109</v>
      </c>
    </row>
    <row r="19" spans="1:2">
      <c r="A19" s="55" t="s">
        <v>28</v>
      </c>
      <c r="B19" s="57" t="s">
        <v>110</v>
      </c>
    </row>
    <row r="20" spans="1:2" ht="30">
      <c r="A20" s="55" t="s">
        <v>81</v>
      </c>
      <c r="B20" s="57" t="s">
        <v>111</v>
      </c>
    </row>
    <row r="21" spans="1:2">
      <c r="A21" s="55" t="s">
        <v>29</v>
      </c>
      <c r="B21" s="57" t="s">
        <v>112</v>
      </c>
    </row>
    <row r="22" spans="1:2" ht="17.25">
      <c r="A22" s="55" t="s">
        <v>113</v>
      </c>
      <c r="B22" s="57" t="s">
        <v>114</v>
      </c>
    </row>
    <row r="23" spans="1:2" ht="45">
      <c r="A23" s="55" t="s">
        <v>115</v>
      </c>
      <c r="B23" s="57" t="s">
        <v>116</v>
      </c>
    </row>
    <row r="24" spans="1:2">
      <c r="A24" s="55" t="s">
        <v>30</v>
      </c>
      <c r="B24" s="57" t="s">
        <v>117</v>
      </c>
    </row>
    <row r="25" spans="1:2">
      <c r="A25" s="55" t="s">
        <v>118</v>
      </c>
      <c r="B25" s="57" t="s">
        <v>119</v>
      </c>
    </row>
    <row r="26" spans="1:2">
      <c r="A26" s="55" t="s">
        <v>32</v>
      </c>
      <c r="B26" s="57" t="s">
        <v>120</v>
      </c>
    </row>
    <row r="27" spans="1:2">
      <c r="A27" s="55" t="s">
        <v>33</v>
      </c>
      <c r="B27" s="57" t="s">
        <v>121</v>
      </c>
    </row>
    <row r="28" spans="1:2">
      <c r="A28" s="55" t="s">
        <v>34</v>
      </c>
      <c r="B28" s="57" t="s">
        <v>122</v>
      </c>
    </row>
    <row r="29" spans="1:2">
      <c r="A29" s="55" t="s">
        <v>35</v>
      </c>
      <c r="B29" s="57" t="s">
        <v>123</v>
      </c>
    </row>
    <row r="30" spans="1:2">
      <c r="A30" s="55" t="s">
        <v>124</v>
      </c>
      <c r="B30" s="57" t="s">
        <v>125</v>
      </c>
    </row>
    <row r="31" spans="1:2">
      <c r="A31" s="55" t="s">
        <v>37</v>
      </c>
      <c r="B31" s="57" t="s">
        <v>126</v>
      </c>
    </row>
    <row r="32" spans="1:2">
      <c r="A32" s="55" t="s">
        <v>38</v>
      </c>
      <c r="B32" s="57" t="s">
        <v>127</v>
      </c>
    </row>
    <row r="33" spans="1:2">
      <c r="A33" s="55" t="s">
        <v>39</v>
      </c>
      <c r="B33" s="57" t="s">
        <v>128</v>
      </c>
    </row>
    <row r="34" spans="1:2">
      <c r="A34" s="55" t="s">
        <v>40</v>
      </c>
      <c r="B34" s="57" t="s">
        <v>129</v>
      </c>
    </row>
    <row r="35" spans="1:2">
      <c r="A35" s="55" t="s">
        <v>41</v>
      </c>
      <c r="B35" s="57" t="s">
        <v>130</v>
      </c>
    </row>
    <row r="36" spans="1:2">
      <c r="A36" s="55" t="s">
        <v>42</v>
      </c>
      <c r="B36" s="57" t="s">
        <v>131</v>
      </c>
    </row>
    <row r="37" spans="1:2" ht="30">
      <c r="A37" s="55" t="s">
        <v>43</v>
      </c>
      <c r="B37" s="57" t="s">
        <v>132</v>
      </c>
    </row>
    <row r="38" spans="1:2">
      <c r="A38" s="55" t="s">
        <v>133</v>
      </c>
      <c r="B38" s="57" t="s">
        <v>134</v>
      </c>
    </row>
    <row r="39" spans="1:2">
      <c r="A39" s="58" t="s">
        <v>135</v>
      </c>
      <c r="B39" s="59" t="s">
        <v>136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49" t="s">
        <v>72</v>
      </c>
      <c r="I1" s="68" t="s">
        <v>137</v>
      </c>
    </row>
    <row r="3" spans="1:9" ht="50.1" customHeight="1">
      <c r="A3" s="2" t="s">
        <v>18</v>
      </c>
      <c r="B3" s="2" t="s">
        <v>19</v>
      </c>
      <c r="C3" s="2" t="s">
        <v>71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14132.8331294034</v>
      </c>
      <c r="D4" s="7">
        <f t="shared" ref="D4:D9" si="0">C4/$C$13</f>
        <v>0.47449218942278309</v>
      </c>
      <c r="E4" s="6">
        <v>883777</v>
      </c>
      <c r="F4" s="6">
        <v>73119</v>
      </c>
      <c r="G4" s="6">
        <f>(C4*10000)/E4</f>
        <v>159.91401823540781</v>
      </c>
      <c r="H4" s="6">
        <f>(C4*10000)/F4</f>
        <v>1932.8537219332047</v>
      </c>
      <c r="I4" s="6">
        <f>(C4*10000)/(E4+F4)</f>
        <v>147.69455750053714</v>
      </c>
    </row>
    <row r="5" spans="1:9" ht="15" customHeight="1">
      <c r="A5" s="8">
        <v>12</v>
      </c>
      <c r="B5" s="8" t="s">
        <v>1</v>
      </c>
      <c r="C5" s="9">
        <v>3637.0902089853803</v>
      </c>
      <c r="D5" s="10">
        <f t="shared" si="0"/>
        <v>0.12211075306614706</v>
      </c>
      <c r="E5" s="9">
        <v>8465</v>
      </c>
      <c r="F5" s="9">
        <v>190358</v>
      </c>
      <c r="G5" s="9">
        <f t="shared" ref="G5:G9" si="1">(C5*10000)/E5</f>
        <v>4296.6216290435677</v>
      </c>
      <c r="H5" s="9">
        <f t="shared" ref="H5:H9" si="2">(C5*10000)/F5</f>
        <v>191.06579229585202</v>
      </c>
      <c r="I5" s="9">
        <f t="shared" ref="I5:I9" si="3">(C5*10000)/(E5+F5)</f>
        <v>182.93105973581427</v>
      </c>
    </row>
    <row r="6" spans="1:9" ht="15" customHeight="1">
      <c r="A6" s="8">
        <v>13</v>
      </c>
      <c r="B6" s="8" t="s">
        <v>2</v>
      </c>
      <c r="C6" s="9">
        <v>3521.0593930734003</v>
      </c>
      <c r="D6" s="10">
        <f t="shared" si="0"/>
        <v>0.11821516359880638</v>
      </c>
      <c r="E6" s="9">
        <v>237306</v>
      </c>
      <c r="F6" s="9">
        <v>148329</v>
      </c>
      <c r="G6" s="9">
        <f t="shared" si="1"/>
        <v>148.37633237564157</v>
      </c>
      <c r="H6" s="9">
        <f t="shared" si="2"/>
        <v>237.38172529130514</v>
      </c>
      <c r="I6" s="9">
        <f t="shared" si="3"/>
        <v>91.305493357018946</v>
      </c>
    </row>
    <row r="7" spans="1:9" ht="15" customHeight="1">
      <c r="A7" s="8">
        <v>14</v>
      </c>
      <c r="B7" s="8" t="s">
        <v>3</v>
      </c>
      <c r="C7" s="9">
        <v>4599.3325053940898</v>
      </c>
      <c r="D7" s="10">
        <f t="shared" si="0"/>
        <v>0.15441683421758065</v>
      </c>
      <c r="E7" s="9">
        <v>198901</v>
      </c>
      <c r="F7" s="9">
        <v>251460</v>
      </c>
      <c r="G7" s="9">
        <f t="shared" si="1"/>
        <v>231.23727409083364</v>
      </c>
      <c r="H7" s="9">
        <f t="shared" si="2"/>
        <v>182.90513423184959</v>
      </c>
      <c r="I7" s="9">
        <f t="shared" si="3"/>
        <v>102.12546169393198</v>
      </c>
    </row>
    <row r="8" spans="1:9" ht="15" customHeight="1">
      <c r="A8" s="8">
        <v>15</v>
      </c>
      <c r="B8" s="8" t="s">
        <v>4</v>
      </c>
      <c r="C8" s="9">
        <v>2766.5623458110499</v>
      </c>
      <c r="D8" s="10">
        <f t="shared" si="0"/>
        <v>9.2883869258132995E-2</v>
      </c>
      <c r="E8" s="9">
        <v>12128</v>
      </c>
      <c r="F8" s="9">
        <v>87229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16</v>
      </c>
      <c r="B9" s="8" t="s">
        <v>5</v>
      </c>
      <c r="C9" s="9">
        <v>1128.2979048278601</v>
      </c>
      <c r="D9" s="10">
        <f t="shared" si="0"/>
        <v>3.7881190436549805E-2</v>
      </c>
      <c r="E9" s="9">
        <v>280</v>
      </c>
      <c r="F9" s="9">
        <v>297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17</v>
      </c>
      <c r="B10" s="8" t="s">
        <v>15</v>
      </c>
      <c r="C10" s="13" t="s">
        <v>47</v>
      </c>
      <c r="D10" s="13" t="s">
        <v>47</v>
      </c>
      <c r="E10" s="13" t="s">
        <v>47</v>
      </c>
      <c r="F10" s="13" t="s">
        <v>47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18</v>
      </c>
      <c r="B11" s="8" t="s">
        <v>16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</row>
    <row r="12" spans="1:9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67"/>
      <c r="B13" s="67"/>
      <c r="C13" s="11">
        <f>SUM(C4:C12)</f>
        <v>29785.17548749518</v>
      </c>
      <c r="D13" s="12"/>
      <c r="E13" s="11">
        <f>SUM(E4:E12)</f>
        <v>1340857</v>
      </c>
      <c r="F13" s="11">
        <f>SUM(F4:F12)</f>
        <v>750792</v>
      </c>
      <c r="G13" s="11">
        <f>(C13*10000)/E13</f>
        <v>222.13536184317326</v>
      </c>
      <c r="H13" s="11">
        <f>(C13*10000)/F13</f>
        <v>396.71674028885735</v>
      </c>
      <c r="I13" s="11">
        <f>(C13*10000)/(E13+F13)</f>
        <v>142.40044810336332</v>
      </c>
    </row>
    <row r="14" spans="1:9" ht="15" customHeight="1">
      <c r="A14" s="48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49" t="s">
        <v>73</v>
      </c>
      <c r="I1" s="68" t="s">
        <v>137</v>
      </c>
    </row>
    <row r="3" spans="1:9" ht="50.1" customHeight="1">
      <c r="A3" s="2" t="s">
        <v>24</v>
      </c>
      <c r="B3" s="2" t="s">
        <v>25</v>
      </c>
      <c r="C3" s="2" t="s">
        <v>71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6</v>
      </c>
      <c r="C4" s="6">
        <v>6838.35267541334</v>
      </c>
      <c r="D4" s="7">
        <f t="shared" ref="D4:D11" si="0">C4/$C$13</f>
        <v>0.22958913498039729</v>
      </c>
      <c r="E4" s="6">
        <v>472895</v>
      </c>
      <c r="F4" s="6">
        <v>407918</v>
      </c>
      <c r="G4" s="6">
        <f>(C4*10000)/E4</f>
        <v>144.60615306597322</v>
      </c>
      <c r="H4" s="6">
        <f>(C4*10000)/F4</f>
        <v>167.64037564935452</v>
      </c>
      <c r="I4" s="6">
        <f>(C4*10000)/(E4+F4)</f>
        <v>77.636827288122902</v>
      </c>
    </row>
    <row r="5" spans="1:9" ht="15" customHeight="1">
      <c r="A5" s="8">
        <v>2</v>
      </c>
      <c r="B5" s="8" t="s">
        <v>7</v>
      </c>
      <c r="C5" s="9">
        <v>6640.8883144876099</v>
      </c>
      <c r="D5" s="10">
        <f t="shared" si="0"/>
        <v>0.22295951612827294</v>
      </c>
      <c r="E5" s="9">
        <v>303441</v>
      </c>
      <c r="F5" s="9">
        <v>169482</v>
      </c>
      <c r="G5" s="9">
        <f t="shared" ref="G5:G11" si="1">(C5*10000)/E5</f>
        <v>218.85270330929603</v>
      </c>
      <c r="H5" s="9">
        <f t="shared" ref="H5:H11" si="2">(C5*10000)/F5</f>
        <v>391.83443164982771</v>
      </c>
      <c r="I5" s="9">
        <f t="shared" ref="I5:I11" si="3">(C5*10000)/(E5+F5)</f>
        <v>140.42218954222167</v>
      </c>
    </row>
    <row r="6" spans="1:9" ht="15" customHeight="1">
      <c r="A6" s="8">
        <v>3</v>
      </c>
      <c r="B6" s="8" t="s">
        <v>8</v>
      </c>
      <c r="C6" s="9">
        <v>12078.9135628397</v>
      </c>
      <c r="D6" s="10">
        <f t="shared" si="0"/>
        <v>0.40553440982447309</v>
      </c>
      <c r="E6" s="9">
        <v>432087</v>
      </c>
      <c r="F6" s="9">
        <v>130087</v>
      </c>
      <c r="G6" s="9">
        <f t="shared" si="1"/>
        <v>279.5481827233798</v>
      </c>
      <c r="H6" s="9">
        <f t="shared" si="2"/>
        <v>928.52579910672864</v>
      </c>
      <c r="I6" s="9">
        <f t="shared" si="3"/>
        <v>214.86076486709987</v>
      </c>
    </row>
    <row r="7" spans="1:9" ht="15" customHeight="1">
      <c r="A7" s="8">
        <v>4</v>
      </c>
      <c r="B7" s="8" t="s">
        <v>9</v>
      </c>
      <c r="C7" s="9">
        <v>1036.6928279912199</v>
      </c>
      <c r="D7" s="10">
        <f t="shared" si="0"/>
        <v>3.4805664597358517E-2</v>
      </c>
      <c r="E7" s="9">
        <v>43687</v>
      </c>
      <c r="F7" s="9">
        <v>17363</v>
      </c>
      <c r="G7" s="9">
        <f t="shared" si="1"/>
        <v>237.3000727885229</v>
      </c>
      <c r="H7" s="9">
        <f t="shared" si="2"/>
        <v>597.07010769522549</v>
      </c>
      <c r="I7" s="9">
        <f t="shared" si="3"/>
        <v>169.81045503541688</v>
      </c>
    </row>
    <row r="8" spans="1:9" ht="15" customHeight="1">
      <c r="A8" s="8">
        <v>5</v>
      </c>
      <c r="B8" s="8" t="s">
        <v>10</v>
      </c>
      <c r="C8" s="9">
        <v>947.30056446122603</v>
      </c>
      <c r="D8" s="10">
        <f t="shared" si="0"/>
        <v>3.1804431196282068E-2</v>
      </c>
      <c r="E8" s="9">
        <v>30599</v>
      </c>
      <c r="F8" s="9">
        <v>9626</v>
      </c>
      <c r="G8" s="9">
        <f t="shared" si="1"/>
        <v>309.58546503520574</v>
      </c>
      <c r="H8" s="9">
        <f t="shared" si="2"/>
        <v>984.10613386788486</v>
      </c>
      <c r="I8" s="9">
        <f t="shared" si="3"/>
        <v>235.50045107799281</v>
      </c>
    </row>
    <row r="9" spans="1:9" ht="15" customHeight="1">
      <c r="A9" s="8">
        <v>6</v>
      </c>
      <c r="B9" s="8" t="s">
        <v>11</v>
      </c>
      <c r="C9" s="9">
        <v>93.662549342666409</v>
      </c>
      <c r="D9" s="10">
        <f t="shared" si="0"/>
        <v>3.1446029042867065E-3</v>
      </c>
      <c r="E9" s="9">
        <v>1814</v>
      </c>
      <c r="F9" s="9">
        <v>1120</v>
      </c>
      <c r="G9" s="9">
        <f t="shared" si="1"/>
        <v>516.33158402792947</v>
      </c>
      <c r="H9" s="9">
        <f t="shared" si="2"/>
        <v>836.27276198809295</v>
      </c>
      <c r="I9" s="9">
        <f t="shared" si="3"/>
        <v>319.23159285162376</v>
      </c>
    </row>
    <row r="10" spans="1:9" ht="15" customHeight="1">
      <c r="A10" s="8">
        <v>7</v>
      </c>
      <c r="B10" s="8" t="s">
        <v>12</v>
      </c>
      <c r="C10" s="9">
        <v>1725.0148146936401</v>
      </c>
      <c r="D10" s="10">
        <f t="shared" si="0"/>
        <v>5.791521407748168E-2</v>
      </c>
      <c r="E10" s="9">
        <v>47501</v>
      </c>
      <c r="F10" s="9">
        <v>12357</v>
      </c>
      <c r="G10" s="9">
        <f t="shared" si="1"/>
        <v>363.15336828564455</v>
      </c>
      <c r="H10" s="9">
        <f t="shared" si="2"/>
        <v>1395.9818845137495</v>
      </c>
      <c r="I10" s="9">
        <f t="shared" si="3"/>
        <v>288.18450577928434</v>
      </c>
    </row>
    <row r="11" spans="1:9" ht="15" customHeight="1">
      <c r="A11" s="8">
        <v>8</v>
      </c>
      <c r="B11" s="8" t="s">
        <v>13</v>
      </c>
      <c r="C11" s="9">
        <v>424.35017826572704</v>
      </c>
      <c r="D11" s="10">
        <f t="shared" si="0"/>
        <v>1.4247026291447713E-2</v>
      </c>
      <c r="E11" s="9">
        <v>8833</v>
      </c>
      <c r="F11" s="9">
        <v>2839</v>
      </c>
      <c r="G11" s="9">
        <f t="shared" si="1"/>
        <v>480.41455707656178</v>
      </c>
      <c r="H11" s="9">
        <f t="shared" si="2"/>
        <v>1494.7170773713526</v>
      </c>
      <c r="I11" s="9">
        <f t="shared" si="3"/>
        <v>363.56252421669552</v>
      </c>
    </row>
    <row r="12" spans="1:9" ht="15" customHeight="1">
      <c r="A12" s="8">
        <v>9</v>
      </c>
      <c r="B12" s="8" t="s">
        <v>14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67"/>
      <c r="B13" s="67"/>
      <c r="C13" s="11">
        <f>SUM(C4:C12)</f>
        <v>29785.175487495129</v>
      </c>
      <c r="D13" s="12"/>
      <c r="E13" s="11">
        <f>SUM(E4:E12)</f>
        <v>1340857</v>
      </c>
      <c r="F13" s="11">
        <f>SUM(F4:F12)</f>
        <v>750792</v>
      </c>
      <c r="G13" s="11">
        <f>(C13*10000)/E13</f>
        <v>222.13536184317292</v>
      </c>
      <c r="H13" s="11">
        <f>(C13*10000)/F13</f>
        <v>396.71674028885673</v>
      </c>
      <c r="I13" s="11">
        <f>(C13*10000)/(E13+F13)</f>
        <v>142.40044810336309</v>
      </c>
    </row>
    <row r="14" spans="1:9" ht="15" customHeight="1">
      <c r="A14" s="48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49" t="s">
        <v>74</v>
      </c>
      <c r="J1" s="68" t="s">
        <v>137</v>
      </c>
    </row>
    <row r="3" spans="1:10" ht="50.1" customHeight="1">
      <c r="A3" s="2" t="s">
        <v>18</v>
      </c>
      <c r="B3" s="2" t="s">
        <v>19</v>
      </c>
      <c r="C3" s="2" t="s">
        <v>78</v>
      </c>
      <c r="D3" s="2" t="s">
        <v>79</v>
      </c>
      <c r="E3" s="2" t="s">
        <v>26</v>
      </c>
      <c r="F3" s="2" t="s">
        <v>80</v>
      </c>
      <c r="G3" s="2" t="s">
        <v>27</v>
      </c>
      <c r="H3" s="2" t="s">
        <v>28</v>
      </c>
      <c r="I3" s="2" t="s">
        <v>81</v>
      </c>
      <c r="J3" s="2" t="s">
        <v>29</v>
      </c>
    </row>
    <row r="4" spans="1:10" ht="15" customHeight="1">
      <c r="A4" s="5">
        <v>11</v>
      </c>
      <c r="B4" s="5" t="s">
        <v>0</v>
      </c>
      <c r="C4" s="14">
        <v>1033.1009067756602</v>
      </c>
      <c r="D4" s="14">
        <v>1872.3544220197398</v>
      </c>
      <c r="E4" s="14">
        <v>12260.47870738366</v>
      </c>
      <c r="F4" s="14">
        <v>839.25351524407961</v>
      </c>
      <c r="G4" s="14">
        <v>1033.1009067756602</v>
      </c>
      <c r="H4" s="15">
        <f>E4/SUM($E4:$G4)</f>
        <v>0.86751740398573718</v>
      </c>
      <c r="I4" s="15">
        <f t="shared" ref="I4:J4" si="0">F4/SUM($E4:$G4)</f>
        <v>5.938324662576043E-2</v>
      </c>
      <c r="J4" s="15">
        <f t="shared" si="0"/>
        <v>7.3099349388502349E-2</v>
      </c>
    </row>
    <row r="5" spans="1:10" ht="15" customHeight="1">
      <c r="A5" s="8">
        <v>12</v>
      </c>
      <c r="B5" s="8" t="s">
        <v>1</v>
      </c>
      <c r="C5" s="16">
        <v>889.73520211661696</v>
      </c>
      <c r="D5" s="16">
        <v>1156.00339025011</v>
      </c>
      <c r="E5" s="16">
        <v>2481.0868187352703</v>
      </c>
      <c r="F5" s="16">
        <v>266.26818813349303</v>
      </c>
      <c r="G5" s="16">
        <v>889.73520211661696</v>
      </c>
      <c r="H5" s="17">
        <f t="shared" ref="H5:H13" si="1">E5/SUM($E5:$G5)</f>
        <v>0.68216257397349678</v>
      </c>
      <c r="I5" s="17">
        <f t="shared" ref="I5:I13" si="2">F5/SUM($E5:$G5)</f>
        <v>7.3209124006790152E-2</v>
      </c>
      <c r="J5" s="17">
        <f t="shared" ref="J5:J13" si="3">G5/SUM($E5:$G5)</f>
        <v>0.24462830201971308</v>
      </c>
    </row>
    <row r="6" spans="1:10" ht="15" customHeight="1">
      <c r="A6" s="8">
        <v>13</v>
      </c>
      <c r="B6" s="8" t="s">
        <v>2</v>
      </c>
      <c r="C6" s="16">
        <v>329.89812631605298</v>
      </c>
      <c r="D6" s="16">
        <v>540.92145122459499</v>
      </c>
      <c r="E6" s="16">
        <v>2980.1379418488054</v>
      </c>
      <c r="F6" s="16">
        <v>211.02332490854201</v>
      </c>
      <c r="G6" s="16">
        <v>329.89812631605298</v>
      </c>
      <c r="H6" s="17">
        <f t="shared" si="1"/>
        <v>0.84637536864936413</v>
      </c>
      <c r="I6" s="17">
        <f t="shared" si="2"/>
        <v>5.99317709106712E-2</v>
      </c>
      <c r="J6" s="17">
        <f t="shared" si="3"/>
        <v>9.369286043996472E-2</v>
      </c>
    </row>
    <row r="7" spans="1:10" ht="15" customHeight="1">
      <c r="A7" s="8">
        <v>14</v>
      </c>
      <c r="B7" s="8" t="s">
        <v>3</v>
      </c>
      <c r="C7" s="16">
        <v>207.35159865425598</v>
      </c>
      <c r="D7" s="16">
        <v>445.28460997893194</v>
      </c>
      <c r="E7" s="16">
        <v>4154.0478954151577</v>
      </c>
      <c r="F7" s="16">
        <v>237.93301132467596</v>
      </c>
      <c r="G7" s="16">
        <v>207.35159865425598</v>
      </c>
      <c r="H7" s="17">
        <f t="shared" si="1"/>
        <v>0.90318494923845949</v>
      </c>
      <c r="I7" s="17">
        <f t="shared" si="2"/>
        <v>5.1732074392453364E-2</v>
      </c>
      <c r="J7" s="17">
        <f t="shared" si="3"/>
        <v>4.5082976369087112E-2</v>
      </c>
    </row>
    <row r="8" spans="1:10" ht="15" customHeight="1">
      <c r="A8" s="8">
        <v>15</v>
      </c>
      <c r="B8" s="8" t="s">
        <v>4</v>
      </c>
      <c r="C8" s="13" t="s">
        <v>47</v>
      </c>
      <c r="D8" s="13" t="s">
        <v>47</v>
      </c>
      <c r="E8" s="16">
        <v>2766.5623458110499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16</v>
      </c>
      <c r="B9" s="8" t="s">
        <v>5</v>
      </c>
      <c r="C9" s="13" t="s">
        <v>47</v>
      </c>
      <c r="D9" s="13" t="s">
        <v>47</v>
      </c>
      <c r="E9" s="16">
        <v>1128.2979048278601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17</v>
      </c>
      <c r="B10" s="8" t="s">
        <v>15</v>
      </c>
      <c r="C10" s="13" t="s">
        <v>47</v>
      </c>
      <c r="D10" s="13" t="s">
        <v>47</v>
      </c>
      <c r="E10" s="13" t="s">
        <v>47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18</v>
      </c>
      <c r="B11" s="8" t="s">
        <v>16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</row>
    <row r="12" spans="1:10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67"/>
      <c r="B13" s="67"/>
      <c r="C13" s="11">
        <f>SUM(C4:C12)</f>
        <v>2460.0858338625862</v>
      </c>
      <c r="D13" s="11">
        <f t="shared" ref="D13:G13" si="4">SUM(D4:D12)</f>
        <v>4014.5638734733766</v>
      </c>
      <c r="E13" s="11">
        <f t="shared" si="4"/>
        <v>25770.611614021804</v>
      </c>
      <c r="F13" s="11">
        <f t="shared" si="4"/>
        <v>1554.4780396107906</v>
      </c>
      <c r="G13" s="11">
        <f t="shared" si="4"/>
        <v>2460.0858338625862</v>
      </c>
      <c r="H13" s="18">
        <f t="shared" si="1"/>
        <v>0.86521604094094307</v>
      </c>
      <c r="I13" s="18">
        <f t="shared" si="2"/>
        <v>5.2189655228434453E-2</v>
      </c>
      <c r="J13" s="18">
        <f t="shared" si="3"/>
        <v>8.2594303830622495E-2</v>
      </c>
    </row>
    <row r="14" spans="1:10" ht="15" customHeight="1">
      <c r="A14" s="48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49" t="s">
        <v>75</v>
      </c>
      <c r="J1" s="68" t="s">
        <v>137</v>
      </c>
    </row>
    <row r="3" spans="1:10" ht="50.1" customHeight="1">
      <c r="A3" s="2" t="s">
        <v>24</v>
      </c>
      <c r="B3" s="2" t="s">
        <v>25</v>
      </c>
      <c r="C3" s="2" t="s">
        <v>78</v>
      </c>
      <c r="D3" s="2" t="s">
        <v>79</v>
      </c>
      <c r="E3" s="2" t="s">
        <v>26</v>
      </c>
      <c r="F3" s="2" t="s">
        <v>80</v>
      </c>
      <c r="G3" s="2" t="s">
        <v>27</v>
      </c>
      <c r="H3" s="2" t="s">
        <v>28</v>
      </c>
      <c r="I3" s="2" t="s">
        <v>81</v>
      </c>
      <c r="J3" s="2" t="s">
        <v>29</v>
      </c>
    </row>
    <row r="4" spans="1:10" ht="15" customHeight="1">
      <c r="A4" s="5">
        <v>1</v>
      </c>
      <c r="B4" s="5" t="s">
        <v>6</v>
      </c>
      <c r="C4" s="14">
        <v>307.055087418592</v>
      </c>
      <c r="D4" s="14">
        <v>564.99252247275001</v>
      </c>
      <c r="E4" s="14">
        <v>6273.3601529405896</v>
      </c>
      <c r="F4" s="14">
        <v>257.93743505415802</v>
      </c>
      <c r="G4" s="14">
        <v>307.055087418592</v>
      </c>
      <c r="H4" s="15">
        <f>E4/SUM($E4:$G4)</f>
        <v>0.91737885580190559</v>
      </c>
      <c r="I4" s="15">
        <f t="shared" ref="I4:J4" si="0">F4/SUM($E4:$G4)</f>
        <v>3.7719235508508947E-2</v>
      </c>
      <c r="J4" s="15">
        <f t="shared" si="0"/>
        <v>4.4901908689585428E-2</v>
      </c>
    </row>
    <row r="5" spans="1:10" ht="15" customHeight="1">
      <c r="A5" s="8">
        <v>2</v>
      </c>
      <c r="B5" s="8" t="s">
        <v>7</v>
      </c>
      <c r="C5" s="16">
        <v>628.06966085792499</v>
      </c>
      <c r="D5" s="16">
        <v>989.81823366170602</v>
      </c>
      <c r="E5" s="16">
        <v>5651.0700808259044</v>
      </c>
      <c r="F5" s="16">
        <v>361.74857280378103</v>
      </c>
      <c r="G5" s="16">
        <v>628.06966085792499</v>
      </c>
      <c r="H5" s="17">
        <f t="shared" ref="H5:H13" si="1">E5/SUM($E5:$G5)</f>
        <v>0.85095092903424674</v>
      </c>
      <c r="I5" s="17">
        <f t="shared" ref="I5:I13" si="2">F5/SUM($E5:$G5)</f>
        <v>5.4472919235006349E-2</v>
      </c>
      <c r="J5" s="17">
        <f t="shared" ref="J5:J13" si="3">G5/SUM($E5:$G5)</f>
        <v>9.4576151730747016E-2</v>
      </c>
    </row>
    <row r="6" spans="1:10" ht="15" customHeight="1">
      <c r="A6" s="8">
        <v>3</v>
      </c>
      <c r="B6" s="8" t="s">
        <v>8</v>
      </c>
      <c r="C6" s="16">
        <v>1153.3389309202</v>
      </c>
      <c r="D6" s="16">
        <v>1856.0514832120002</v>
      </c>
      <c r="E6" s="16">
        <v>10222.862079627699</v>
      </c>
      <c r="F6" s="16">
        <v>702.71255229180019</v>
      </c>
      <c r="G6" s="16">
        <v>1153.3389309202</v>
      </c>
      <c r="H6" s="17">
        <f t="shared" si="1"/>
        <v>0.84633953430033082</v>
      </c>
      <c r="I6" s="17">
        <f t="shared" si="2"/>
        <v>5.8176801136624379E-2</v>
      </c>
      <c r="J6" s="17">
        <f t="shared" si="3"/>
        <v>9.5483664563044968E-2</v>
      </c>
    </row>
    <row r="7" spans="1:10" ht="15" customHeight="1">
      <c r="A7" s="8">
        <v>4</v>
      </c>
      <c r="B7" s="8" t="s">
        <v>9</v>
      </c>
      <c r="C7" s="16">
        <v>73.290769436168702</v>
      </c>
      <c r="D7" s="16">
        <v>134.66615980452099</v>
      </c>
      <c r="E7" s="16">
        <v>902.026668186699</v>
      </c>
      <c r="F7" s="16">
        <v>61.375390368352285</v>
      </c>
      <c r="G7" s="16">
        <v>73.290769436168702</v>
      </c>
      <c r="H7" s="17">
        <f t="shared" si="1"/>
        <v>0.87010023010821735</v>
      </c>
      <c r="I7" s="17">
        <f t="shared" si="2"/>
        <v>5.9203062576672995E-2</v>
      </c>
      <c r="J7" s="17">
        <f t="shared" si="3"/>
        <v>7.0696707315109755E-2</v>
      </c>
    </row>
    <row r="8" spans="1:10" ht="15" customHeight="1">
      <c r="A8" s="8">
        <v>5</v>
      </c>
      <c r="B8" s="8" t="s">
        <v>10</v>
      </c>
      <c r="C8" s="16">
        <v>88.846908811887801</v>
      </c>
      <c r="D8" s="16">
        <v>138.151228071502</v>
      </c>
      <c r="E8" s="16">
        <v>809.149336389724</v>
      </c>
      <c r="F8" s="16">
        <v>49.304319259614203</v>
      </c>
      <c r="G8" s="16">
        <v>88.846908811887801</v>
      </c>
      <c r="H8" s="17">
        <f t="shared" si="1"/>
        <v>0.85416325794118464</v>
      </c>
      <c r="I8" s="17">
        <f t="shared" si="2"/>
        <v>5.2047176059327981E-2</v>
      </c>
      <c r="J8" s="17">
        <f t="shared" si="3"/>
        <v>9.3789565999487373E-2</v>
      </c>
    </row>
    <row r="9" spans="1:10" ht="15" customHeight="1">
      <c r="A9" s="8">
        <v>6</v>
      </c>
      <c r="B9" s="8" t="s">
        <v>11</v>
      </c>
      <c r="C9" s="16">
        <v>10.4802119178333</v>
      </c>
      <c r="D9" s="16">
        <v>16.992088339498903</v>
      </c>
      <c r="E9" s="16">
        <v>76.670461003167503</v>
      </c>
      <c r="F9" s="16">
        <v>6.5118764216656029</v>
      </c>
      <c r="G9" s="16">
        <v>10.4802119178333</v>
      </c>
      <c r="H9" s="17">
        <f t="shared" si="1"/>
        <v>0.8185818295706111</v>
      </c>
      <c r="I9" s="17">
        <f t="shared" si="2"/>
        <v>6.9524868449200181E-2</v>
      </c>
      <c r="J9" s="17">
        <f t="shared" si="3"/>
        <v>0.11189330198018872</v>
      </c>
    </row>
    <row r="10" spans="1:10" ht="15" customHeight="1">
      <c r="A10" s="8">
        <v>7</v>
      </c>
      <c r="B10" s="8" t="s">
        <v>12</v>
      </c>
      <c r="C10" s="16">
        <v>153.05730963528799</v>
      </c>
      <c r="D10" s="16">
        <v>238.89550673100501</v>
      </c>
      <c r="E10" s="16">
        <v>1486.119307962635</v>
      </c>
      <c r="F10" s="16">
        <v>85.838197095717021</v>
      </c>
      <c r="G10" s="16">
        <v>153.05730963528799</v>
      </c>
      <c r="H10" s="17">
        <f t="shared" si="1"/>
        <v>0.86151104054521843</v>
      </c>
      <c r="I10" s="17">
        <f t="shared" si="2"/>
        <v>4.9760846321173044E-2</v>
      </c>
      <c r="J10" s="17">
        <f t="shared" si="3"/>
        <v>8.8728113133608497E-2</v>
      </c>
    </row>
    <row r="11" spans="1:10" ht="15" customHeight="1">
      <c r="A11" s="8">
        <v>8</v>
      </c>
      <c r="B11" s="8" t="s">
        <v>13</v>
      </c>
      <c r="C11" s="16">
        <v>45.946954864682702</v>
      </c>
      <c r="D11" s="16">
        <v>74.996651180408506</v>
      </c>
      <c r="E11" s="16">
        <v>349.35352708531855</v>
      </c>
      <c r="F11" s="16">
        <v>29.049696315725804</v>
      </c>
      <c r="G11" s="16">
        <v>45.946954864682702</v>
      </c>
      <c r="H11" s="17">
        <f t="shared" si="1"/>
        <v>0.8232670680452836</v>
      </c>
      <c r="I11" s="17">
        <f t="shared" si="2"/>
        <v>6.8456896694255559E-2</v>
      </c>
      <c r="J11" s="17">
        <f t="shared" si="3"/>
        <v>0.10827603526046084</v>
      </c>
    </row>
    <row r="12" spans="1:10" ht="15" customHeight="1">
      <c r="A12" s="8">
        <v>9</v>
      </c>
      <c r="B12" s="8" t="s">
        <v>14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67"/>
      <c r="B13" s="67"/>
      <c r="C13" s="11">
        <f>SUM(C4:C12)</f>
        <v>2460.0858338625771</v>
      </c>
      <c r="D13" s="11">
        <f t="shared" ref="D13:G13" si="4">SUM(D4:D12)</f>
        <v>4014.5638734733916</v>
      </c>
      <c r="E13" s="11">
        <f t="shared" si="4"/>
        <v>25770.611614021738</v>
      </c>
      <c r="F13" s="11">
        <f t="shared" si="4"/>
        <v>1554.4780396108144</v>
      </c>
      <c r="G13" s="11">
        <f t="shared" si="4"/>
        <v>2460.0858338625771</v>
      </c>
      <c r="H13" s="18">
        <f t="shared" si="1"/>
        <v>0.8652160409409424</v>
      </c>
      <c r="I13" s="18">
        <f t="shared" si="2"/>
        <v>5.2189655228435342E-2</v>
      </c>
      <c r="J13" s="18">
        <f t="shared" si="3"/>
        <v>8.2594303830622329E-2</v>
      </c>
    </row>
    <row r="14" spans="1:10" ht="15" customHeight="1">
      <c r="A14" s="48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49" t="s">
        <v>76</v>
      </c>
      <c r="L1" s="68" t="s">
        <v>137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19">
        <v>11</v>
      </c>
      <c r="B4" s="19" t="s">
        <v>0</v>
      </c>
      <c r="C4" s="20">
        <v>1477.6406021488501</v>
      </c>
      <c r="D4" s="20">
        <v>2735.23631707698</v>
      </c>
      <c r="E4" s="14">
        <v>4008.99607077785</v>
      </c>
      <c r="F4" s="14">
        <v>4317.8177379397603</v>
      </c>
      <c r="G4" s="14">
        <v>1593.1424278736099</v>
      </c>
      <c r="H4" s="15">
        <v>0.10455374275331736</v>
      </c>
      <c r="I4" s="15">
        <v>0.19353772077548098</v>
      </c>
      <c r="J4" s="15">
        <v>0.28366542126252681</v>
      </c>
      <c r="K4" s="15">
        <v>0.30551678423816625</v>
      </c>
      <c r="L4" s="15">
        <v>0.11272633097050856</v>
      </c>
    </row>
    <row r="5" spans="1:12" ht="15" customHeight="1">
      <c r="A5" s="21">
        <v>12</v>
      </c>
      <c r="B5" s="21" t="s">
        <v>1</v>
      </c>
      <c r="C5" s="22">
        <v>256.44705350766799</v>
      </c>
      <c r="D5" s="22">
        <v>608.6880082692511</v>
      </c>
      <c r="E5" s="16">
        <v>1019.30386807774</v>
      </c>
      <c r="F5" s="16">
        <v>1095.75229901225</v>
      </c>
      <c r="G5" s="16">
        <v>656.89899202698598</v>
      </c>
      <c r="H5" s="17">
        <v>7.0508851288445765E-2</v>
      </c>
      <c r="I5" s="17">
        <v>0.16735576279426267</v>
      </c>
      <c r="J5" s="17">
        <v>0.28025256624709838</v>
      </c>
      <c r="K5" s="17">
        <v>0.30127168490831241</v>
      </c>
      <c r="L5" s="17">
        <v>0.18061113476188076</v>
      </c>
    </row>
    <row r="6" spans="1:12" ht="15" customHeight="1">
      <c r="A6" s="21">
        <v>13</v>
      </c>
      <c r="B6" s="21" t="s">
        <v>2</v>
      </c>
      <c r="C6" s="22">
        <v>825.09425124555503</v>
      </c>
      <c r="D6" s="22">
        <v>788.61830438828201</v>
      </c>
      <c r="E6" s="16">
        <v>913.53259657906699</v>
      </c>
      <c r="F6" s="16">
        <v>792.51820527085192</v>
      </c>
      <c r="G6" s="16">
        <v>201.296032565655</v>
      </c>
      <c r="H6" s="17">
        <v>0.23433125086651166</v>
      </c>
      <c r="I6" s="17">
        <v>0.22397188375093421</v>
      </c>
      <c r="J6" s="17">
        <v>0.25944822150990399</v>
      </c>
      <c r="K6" s="17">
        <v>0.22507947679341203</v>
      </c>
      <c r="L6" s="17">
        <v>5.7169167079238109E-2</v>
      </c>
    </row>
    <row r="7" spans="1:12" ht="15" customHeight="1">
      <c r="A7" s="21">
        <v>14</v>
      </c>
      <c r="B7" s="21" t="s">
        <v>3</v>
      </c>
      <c r="C7" s="22">
        <v>795.38864926038491</v>
      </c>
      <c r="D7" s="22">
        <v>638.42720942571998</v>
      </c>
      <c r="E7" s="16">
        <v>862.23897284300995</v>
      </c>
      <c r="F7" s="16">
        <v>1523.4769510001199</v>
      </c>
      <c r="G7" s="16">
        <v>779.80072263495106</v>
      </c>
      <c r="H7" s="17">
        <v>0.17293567020155923</v>
      </c>
      <c r="I7" s="17">
        <v>0.1388086659768317</v>
      </c>
      <c r="J7" s="17">
        <v>0.18747045834909254</v>
      </c>
      <c r="K7" s="17">
        <v>0.33123870676658879</v>
      </c>
      <c r="L7" s="17">
        <v>0.16954649870592775</v>
      </c>
    </row>
    <row r="8" spans="1:12" ht="15" customHeight="1">
      <c r="A8" s="21">
        <v>15</v>
      </c>
      <c r="B8" s="21" t="s">
        <v>4</v>
      </c>
      <c r="C8" s="22">
        <v>319.71845430878801</v>
      </c>
      <c r="D8" s="22">
        <v>548.04171282654102</v>
      </c>
      <c r="E8" s="16">
        <v>752.22147265170406</v>
      </c>
      <c r="F8" s="16">
        <v>752.59543856990899</v>
      </c>
      <c r="G8" s="16">
        <v>393.98527043131799</v>
      </c>
      <c r="H8" s="17">
        <v>0.11556524451683621</v>
      </c>
      <c r="I8" s="17">
        <v>0.19809483529860816</v>
      </c>
      <c r="J8" s="17">
        <v>0.27189753123806265</v>
      </c>
      <c r="K8" s="17">
        <v>0.27203270473898478</v>
      </c>
      <c r="L8" s="17">
        <v>0.14240968420750807</v>
      </c>
    </row>
    <row r="9" spans="1:12" ht="15" customHeight="1">
      <c r="A9" s="21">
        <v>16</v>
      </c>
      <c r="B9" s="21" t="s">
        <v>5</v>
      </c>
      <c r="C9" s="22">
        <v>61.862424879608895</v>
      </c>
      <c r="D9" s="22">
        <v>265.22676037042902</v>
      </c>
      <c r="E9" s="16">
        <v>296.71464440363303</v>
      </c>
      <c r="F9" s="16">
        <v>257.56981121534596</v>
      </c>
      <c r="G9" s="16">
        <v>246.92425531123601</v>
      </c>
      <c r="H9" s="17">
        <v>5.4828095566816483E-2</v>
      </c>
      <c r="I9" s="17">
        <v>0.23506802704173199</v>
      </c>
      <c r="J9" s="17">
        <v>0.26297544771476816</v>
      </c>
      <c r="K9" s="17">
        <v>0.22828174375519486</v>
      </c>
      <c r="L9" s="17">
        <v>0.21884668592148845</v>
      </c>
    </row>
    <row r="10" spans="1:12" ht="15" customHeight="1">
      <c r="A10" s="8">
        <v>17</v>
      </c>
      <c r="B10" s="8" t="s">
        <v>15</v>
      </c>
      <c r="C10" s="24" t="s">
        <v>47</v>
      </c>
      <c r="D10" s="24" t="s">
        <v>47</v>
      </c>
      <c r="E10" s="13" t="s">
        <v>47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  <c r="K10" s="13" t="s">
        <v>47</v>
      </c>
      <c r="L10" s="13" t="s">
        <v>47</v>
      </c>
    </row>
    <row r="11" spans="1:12" ht="15" customHeight="1">
      <c r="A11" s="8">
        <v>18</v>
      </c>
      <c r="B11" s="8" t="s">
        <v>16</v>
      </c>
      <c r="C11" s="24" t="s">
        <v>47</v>
      </c>
      <c r="D11" s="24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  <c r="K11" s="13" t="s">
        <v>47</v>
      </c>
      <c r="L11" s="13" t="s">
        <v>47</v>
      </c>
    </row>
    <row r="12" spans="1:12" ht="15" customHeight="1">
      <c r="A12" s="8">
        <v>19</v>
      </c>
      <c r="B12" s="8" t="s">
        <v>17</v>
      </c>
      <c r="C12" s="24" t="s">
        <v>47</v>
      </c>
      <c r="D12" s="24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  <c r="K12" s="13" t="s">
        <v>47</v>
      </c>
      <c r="L12" s="13" t="s">
        <v>47</v>
      </c>
    </row>
    <row r="13" spans="1:12" ht="15" customHeight="1">
      <c r="A13" s="67"/>
      <c r="B13" s="67"/>
      <c r="C13" s="23">
        <f t="shared" ref="C13:G13" si="0">SUM(C4:C12)</f>
        <v>3736.1514353508551</v>
      </c>
      <c r="D13" s="23">
        <f t="shared" si="0"/>
        <v>5584.2383123572035</v>
      </c>
      <c r="E13" s="11">
        <f t="shared" si="0"/>
        <v>7853.0076253330044</v>
      </c>
      <c r="F13" s="11">
        <f t="shared" si="0"/>
        <v>8739.7304430082368</v>
      </c>
      <c r="G13" s="11">
        <f t="shared" si="0"/>
        <v>3872.0477008437556</v>
      </c>
      <c r="H13" s="18">
        <v>0.12543660967288398</v>
      </c>
      <c r="I13" s="18">
        <v>0.18748381419441457</v>
      </c>
      <c r="J13" s="18">
        <v>0.26365490513490736</v>
      </c>
      <c r="K13" s="18">
        <v>0.29342551424789765</v>
      </c>
      <c r="L13" s="18">
        <v>0.12999915674989634</v>
      </c>
    </row>
    <row r="14" spans="1:12" ht="15" customHeight="1">
      <c r="A14" s="48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1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49" t="s">
        <v>77</v>
      </c>
      <c r="F1" s="68" t="s">
        <v>137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4">
        <v>13736.7533</v>
      </c>
      <c r="D4" s="14">
        <v>14132.8331294034</v>
      </c>
      <c r="E4" s="14">
        <f t="shared" ref="E4:E13" si="0">D4-C4</f>
        <v>396.07982940339934</v>
      </c>
      <c r="F4" s="26">
        <f t="shared" ref="F4:F13" si="1">D4/C4-1</f>
        <v>2.883358394471558E-2</v>
      </c>
    </row>
    <row r="5" spans="1:6" ht="15" customHeight="1">
      <c r="A5" s="8">
        <v>12</v>
      </c>
      <c r="B5" s="8" t="s">
        <v>1</v>
      </c>
      <c r="C5" s="16">
        <v>3673.8795</v>
      </c>
      <c r="D5" s="16">
        <v>3637.0902089853803</v>
      </c>
      <c r="E5" s="16">
        <f t="shared" si="0"/>
        <v>-36.789291014619721</v>
      </c>
      <c r="F5" s="27">
        <f t="shared" si="1"/>
        <v>-1.0013744602842767E-2</v>
      </c>
    </row>
    <row r="6" spans="1:6" ht="15" customHeight="1">
      <c r="A6" s="8">
        <v>13</v>
      </c>
      <c r="B6" s="8" t="s">
        <v>2</v>
      </c>
      <c r="C6" s="16">
        <v>3175.2231999999999</v>
      </c>
      <c r="D6" s="16">
        <v>3521.0593930734003</v>
      </c>
      <c r="E6" s="16">
        <f t="shared" si="0"/>
        <v>345.83619307340041</v>
      </c>
      <c r="F6" s="27">
        <f t="shared" si="1"/>
        <v>0.10891712843160151</v>
      </c>
    </row>
    <row r="7" spans="1:6" ht="15" customHeight="1">
      <c r="A7" s="8">
        <v>14</v>
      </c>
      <c r="B7" s="8" t="s">
        <v>3</v>
      </c>
      <c r="C7" s="16">
        <v>5155.9012000000002</v>
      </c>
      <c r="D7" s="16">
        <v>4599.3325053940898</v>
      </c>
      <c r="E7" s="16">
        <f t="shared" si="0"/>
        <v>-556.56869460591042</v>
      </c>
      <c r="F7" s="27">
        <f t="shared" si="1"/>
        <v>-0.10794789756753109</v>
      </c>
    </row>
    <row r="8" spans="1:6" ht="15" customHeight="1">
      <c r="A8" s="8">
        <v>15</v>
      </c>
      <c r="B8" s="8" t="s">
        <v>4</v>
      </c>
      <c r="C8" s="16">
        <v>2767.6765</v>
      </c>
      <c r="D8" s="16">
        <v>2766.5623458110499</v>
      </c>
      <c r="E8" s="16">
        <f t="shared" si="0"/>
        <v>-1.1141541889501241</v>
      </c>
      <c r="F8" s="27">
        <f t="shared" si="1"/>
        <v>-4.0255939917477335E-4</v>
      </c>
    </row>
    <row r="9" spans="1:6" ht="15" customHeight="1">
      <c r="A9" s="8">
        <v>16</v>
      </c>
      <c r="B9" s="8" t="s">
        <v>5</v>
      </c>
      <c r="C9" s="13" t="s">
        <v>47</v>
      </c>
      <c r="D9" s="16">
        <v>1128.2979048278601</v>
      </c>
      <c r="E9" s="16">
        <v>1128.2979048278601</v>
      </c>
      <c r="F9" s="27">
        <v>1</v>
      </c>
    </row>
    <row r="10" spans="1:6" ht="15" customHeight="1">
      <c r="A10" s="8">
        <v>17</v>
      </c>
      <c r="B10" s="8" t="s">
        <v>15</v>
      </c>
      <c r="C10" s="13" t="s">
        <v>47</v>
      </c>
      <c r="D10" s="13" t="s">
        <v>47</v>
      </c>
      <c r="E10" s="13" t="s">
        <v>47</v>
      </c>
      <c r="F10" s="13" t="s">
        <v>47</v>
      </c>
    </row>
    <row r="11" spans="1:6" ht="15" customHeight="1">
      <c r="A11" s="8">
        <v>18</v>
      </c>
      <c r="B11" s="8" t="s">
        <v>16</v>
      </c>
      <c r="C11" s="13" t="s">
        <v>47</v>
      </c>
      <c r="D11" s="13" t="s">
        <v>47</v>
      </c>
      <c r="E11" s="13" t="s">
        <v>47</v>
      </c>
      <c r="F11" s="13" t="s">
        <v>47</v>
      </c>
    </row>
    <row r="12" spans="1:6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</row>
    <row r="13" spans="1:6" ht="15" customHeight="1">
      <c r="A13" s="67"/>
      <c r="B13" s="67"/>
      <c r="C13" s="11">
        <f t="shared" ref="C13:D13" si="2">SUM(C4:C12)</f>
        <v>28509.433700000001</v>
      </c>
      <c r="D13" s="11">
        <f t="shared" si="2"/>
        <v>29785.17548749518</v>
      </c>
      <c r="E13" s="25">
        <f t="shared" si="0"/>
        <v>1275.7417874951789</v>
      </c>
      <c r="F13" s="28">
        <f t="shared" si="1"/>
        <v>4.4748057815514608E-2</v>
      </c>
    </row>
    <row r="14" spans="1:6" ht="15" customHeight="1">
      <c r="A14" s="48" t="s">
        <v>23</v>
      </c>
      <c r="B14" s="3"/>
      <c r="C14" s="3"/>
      <c r="D14" s="3"/>
      <c r="E14" s="3"/>
      <c r="F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2012-11-16T14:40:16Z</dcterms:created>
  <dcterms:modified xsi:type="dcterms:W3CDTF">2012-12-17T13:47:21Z</dcterms:modified>
</cp:coreProperties>
</file>