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8F1C759E-1C06-43C4-855E-238DC29F4BB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9" i="2"/>
  <c r="F10" i="2"/>
  <c r="E2" i="2"/>
  <c r="E3" i="2"/>
  <c r="E4" i="2"/>
  <c r="E5" i="2"/>
  <c r="E6" i="2"/>
  <c r="E7" i="2"/>
  <c r="E8" i="2"/>
  <c r="E9" i="2"/>
  <c r="E10" i="2"/>
  <c r="C11" i="2"/>
  <c r="D11" i="2"/>
  <c r="F11" i="2" s="1"/>
  <c r="C11" i="3"/>
  <c r="D11" i="3"/>
  <c r="E11" i="3"/>
  <c r="F11" i="3"/>
  <c r="G11" i="3"/>
  <c r="H4" i="5"/>
  <c r="I4" i="5"/>
  <c r="J4" i="5"/>
  <c r="H8" i="5"/>
  <c r="I8" i="5"/>
  <c r="J8" i="5"/>
  <c r="H9" i="5"/>
  <c r="I9" i="5"/>
  <c r="J9" i="5"/>
  <c r="H10" i="5"/>
  <c r="I10" i="5"/>
  <c r="J10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J11" i="7" s="1"/>
  <c r="C11" i="7"/>
  <c r="F11" i="8"/>
  <c r="E11" i="8"/>
  <c r="C11" i="8"/>
  <c r="D10" i="8" s="1"/>
  <c r="I4" i="8"/>
  <c r="I8" i="8"/>
  <c r="I9" i="8"/>
  <c r="I10" i="8"/>
  <c r="H4" i="8"/>
  <c r="H8" i="8"/>
  <c r="H9" i="8"/>
  <c r="H10" i="8"/>
  <c r="G4" i="8"/>
  <c r="G8" i="8"/>
  <c r="G9" i="8"/>
  <c r="G10" i="8"/>
  <c r="F11" i="9"/>
  <c r="E11" i="9"/>
  <c r="C11" i="9"/>
  <c r="D10" i="9" s="1"/>
  <c r="I3" i="9"/>
  <c r="I4" i="9"/>
  <c r="I5" i="9"/>
  <c r="I6" i="9"/>
  <c r="I7" i="9"/>
  <c r="I8" i="9"/>
  <c r="I10" i="9"/>
  <c r="I2" i="9"/>
  <c r="H3" i="9"/>
  <c r="H4" i="9"/>
  <c r="H5" i="9"/>
  <c r="H6" i="9"/>
  <c r="H7" i="9"/>
  <c r="H8" i="9"/>
  <c r="H10" i="9"/>
  <c r="H2" i="9"/>
  <c r="G3" i="9"/>
  <c r="G4" i="9"/>
  <c r="G5" i="9"/>
  <c r="G6" i="9"/>
  <c r="G7" i="9"/>
  <c r="G8" i="9"/>
  <c r="G10" i="9"/>
  <c r="G2" i="9"/>
  <c r="E11" i="2" l="1"/>
  <c r="H11" i="5"/>
  <c r="J11" i="5"/>
  <c r="I11" i="5"/>
  <c r="H11" i="7"/>
  <c r="I11" i="7"/>
  <c r="G11" i="8"/>
  <c r="H11" i="8"/>
  <c r="I11" i="8"/>
  <c r="D4" i="8"/>
  <c r="D8" i="8"/>
  <c r="D9" i="8"/>
  <c r="G11" i="9"/>
  <c r="D2" i="9"/>
  <c r="D6" i="9"/>
  <c r="H11" i="9"/>
  <c r="I11" i="9"/>
  <c r="D3" i="9"/>
  <c r="D4" i="9"/>
  <c r="D5" i="9"/>
  <c r="D7" i="9"/>
  <c r="D8" i="9"/>
  <c r="D9" i="9"/>
</calcChain>
</file>

<file path=xl/sharedStrings.xml><?xml version="1.0" encoding="utf-8"?>
<sst xmlns="http://schemas.openxmlformats.org/spreadsheetml/2006/main" count="332" uniqueCount="127">
  <si>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</si>
  <si>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</si>
  <si>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</si>
  <si>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</si>
  <si>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</si>
  <si>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</si>
  <si>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</si>
  <si>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</si>
  <si>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</si>
  <si>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</si>
  <si>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</si>
  <si>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</si>
  <si>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</si>
  <si>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</si>
  <si>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</si>
  <si>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</si>
  <si>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</si>
  <si>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</si>
  <si>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</si>
  <si>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</si>
  <si>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</si>
  <si>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</si>
  <si>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</si>
  <si>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</si>
  <si>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</si>
  <si>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</si>
  <si>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</si>
  <si>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</si>
  <si>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</si>
  <si>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</si>
  <si>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</si>
  <si>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</si>
  <si>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</si>
  <si>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</si>
  <si>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</si>
  <si>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</si>
  <si>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</si>
  <si>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</si>
  <si>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</si>
  <si>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</si>
  <si>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</si>
  <si>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</si>
  <si>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</si>
  <si>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</si>
  <si>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</si>
  <si>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</si>
  <si>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</si>
  <si>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</si>
  <si>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</si>
  <si>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</si>
  <si>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</si>
  <si>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</si>
  <si>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</si>
  <si>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</si>
  <si>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</si>
  <si>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</si>
  <si>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</si>
  <si>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</si>
  <si>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</si>
  <si>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</si>
  <si>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</si>
  <si>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</si>
  <si>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</si>
  <si>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</si>
  <si>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</si>
  <si>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</si>
  <si>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</si>
  <si>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</si>
  <si>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</si>
  <si>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</si>
  <si>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</si>
  <si>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</si>
  <si>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</si>
  <si>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</si>
  <si>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</si>
  <si>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</si>
  <si>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</si>
  <si>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</si>
  <si>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</si>
  <si>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</si>
  <si>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</si>
  <si>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</si>
  <si>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</si>
  <si>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</si>
  <si>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</si>
  <si>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</si>
  <si>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</si>
  <si>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</si>
  <si>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</si>
  <si>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</si>
  <si>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</si>
  <si>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</si>
  <si>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</si>
  <si>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</si>
  <si>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</si>
  <si>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</si>
  <si>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</si>
  <si>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</si>
  <si>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</si>
  <si>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</si>
  <si>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</si>
  <si>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</si>
  <si>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</si>
  <si>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</si>
  <si>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</si>
  <si>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</si>
  <si>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</si>
  <si>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</si>
  <si>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</si>
  <si>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</si>
  <si>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</si>
  <si>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</si>
  <si>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</si>
  <si>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</si>
  <si>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</si>
  <si>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</si>
  <si>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</si>
  <si>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</si>
  <si>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</si>
  <si>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</si>
  <si>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</si>
  <si>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</si>
  <si>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</si>
  <si>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OW</t>
  </si>
  <si>
    <t>ja</t>
  </si>
  <si>
    <t>In 2 Gemeinden sind die Verkehrszonen innerhalb der Bauzonen gemäss dem minimalen Geodatenmodell zugeordnet. In 5 Gemeinden sind die Verkehrsflächen ausgeschnitten.</t>
  </si>
  <si>
    <t>7 ha Verkehrszonen innerhalb der Bauzonen sind neu ausgeschieden  &gt; siehe Blatt "Vergleich 2017_2022", Code_HN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</si>
</sst>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5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Fill="1" applyBorder="1" applyAlignment="1">
      <alignment horizontal="left" vertical="top" wrapText="1"/>
    </xf>
    <xf numFmtId="0" fontId="12" fillId="0" borderId="12" xfId="3" applyNumberFormat="1" applyFont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402.29115528709201</c:v>
                </c:pt>
                <c:pt idx="1">
                  <c:v>116.208302974208</c:v>
                </c:pt>
                <c:pt idx="2">
                  <c:v>81.931006711099201</c:v>
                </c:pt>
                <c:pt idx="3">
                  <c:v>99.065116103402602</c:v>
                </c:pt>
                <c:pt idx="4">
                  <c:v>140.80865948823799</c:v>
                </c:pt>
                <c:pt idx="5">
                  <c:v>71.724935845588192</c:v>
                </c:pt>
                <c:pt idx="6">
                  <c:v>65.608038173798491</c:v>
                </c:pt>
                <c:pt idx="7">
                  <c:v>10.7260827385076</c:v>
                </c:pt>
                <c:pt idx="8">
                  <c:v>18.3737722696983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C2-4190-917A-E324BDD481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34936"/>
        <c:axId val="864335920"/>
      </c:barChart>
      <c:catAx>
        <c:axId val="8643349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35920"/>
        <c:crosses val="autoZero"/>
        <c:auto val="1"/>
        <c:lblAlgn val="ctr"/>
        <c:lblOffset val="100"/>
        <c:noMultiLvlLbl val="0"/>
      </c:catAx>
      <c:valAx>
        <c:axId val="86433592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349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DC-4936-83ED-EE69307EA088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15.7010624330981</c:v>
                </c:pt>
                <c:pt idx="1">
                  <c:v>0.74817312055769403</c:v>
                </c:pt>
                <c:pt idx="2">
                  <c:v>3.5056639625196899</c:v>
                </c:pt>
                <c:pt idx="3">
                  <c:v>10.4181863546931</c:v>
                </c:pt>
                <c:pt idx="4">
                  <c:v>9.9215373461868506</c:v>
                </c:pt>
                <c:pt idx="5">
                  <c:v>3.76838373113184</c:v>
                </c:pt>
                <c:pt idx="6">
                  <c:v>0.63667353788422998</c:v>
                </c:pt>
                <c:pt idx="7">
                  <c:v>0</c:v>
                </c:pt>
                <c:pt idx="8">
                  <c:v>3.9899585669029496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DC-4936-83ED-EE69307EA088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63.713203357790597</c:v>
                </c:pt>
                <c:pt idx="1">
                  <c:v>22.1739643117869</c:v>
                </c:pt>
                <c:pt idx="2">
                  <c:v>30.3403197798619</c:v>
                </c:pt>
                <c:pt idx="3">
                  <c:v>27.874335185780399</c:v>
                </c:pt>
                <c:pt idx="4">
                  <c:v>37.895724650159295</c:v>
                </c:pt>
                <c:pt idx="5">
                  <c:v>12.2460876014745</c:v>
                </c:pt>
                <c:pt idx="6">
                  <c:v>10.440073122653599</c:v>
                </c:pt>
                <c:pt idx="7">
                  <c:v>0.13732437291827201</c:v>
                </c:pt>
                <c:pt idx="8">
                  <c:v>8.3232046869458696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DC-4936-83ED-EE69307EA088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141.73999634732598</c:v>
                </c:pt>
                <c:pt idx="1">
                  <c:v>40.5166266238815</c:v>
                </c:pt>
                <c:pt idx="2">
                  <c:v>29.432976576264803</c:v>
                </c:pt>
                <c:pt idx="3">
                  <c:v>22.693842357868199</c:v>
                </c:pt>
                <c:pt idx="4">
                  <c:v>32.272658412807601</c:v>
                </c:pt>
                <c:pt idx="5">
                  <c:v>13.581993526123499</c:v>
                </c:pt>
                <c:pt idx="6">
                  <c:v>17.7597571962941</c:v>
                </c:pt>
                <c:pt idx="7">
                  <c:v>1.73633247272664</c:v>
                </c:pt>
                <c:pt idx="8">
                  <c:v>2.6866025756004399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DC-4936-83ED-EE69307EA088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181.13689314887199</c:v>
                </c:pt>
                <c:pt idx="1">
                  <c:v>52.769538917981492</c:v>
                </c:pt>
                <c:pt idx="2">
                  <c:v>18.652046392454299</c:v>
                </c:pt>
                <c:pt idx="3">
                  <c:v>38.078752205062194</c:v>
                </c:pt>
                <c:pt idx="4">
                  <c:v>60.718739079085594</c:v>
                </c:pt>
                <c:pt idx="5">
                  <c:v>42.128470986860698</c:v>
                </c:pt>
                <c:pt idx="6">
                  <c:v>36.7715343169641</c:v>
                </c:pt>
                <c:pt idx="7">
                  <c:v>8.8524258928637405</c:v>
                </c:pt>
                <c:pt idx="8">
                  <c:v>3.3740064402491297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DC-4936-83ED-EE69307EA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165392"/>
        <c:axId val="871171296"/>
      </c:barChart>
      <c:catAx>
        <c:axId val="871165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71296"/>
        <c:crosses val="autoZero"/>
        <c:auto val="1"/>
        <c:lblAlgn val="ctr"/>
        <c:lblOffset val="100"/>
        <c:noMultiLvlLbl val="0"/>
      </c:catAx>
      <c:valAx>
        <c:axId val="871171296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1165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D0-420F-A5C9-B16AD52C6C45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CD0-420F-A5C9-B16AD52C6C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3.9029101750679467E-2</c:v>
                </c:pt>
                <c:pt idx="1">
                  <c:v>6.4382070937198952E-3</c:v>
                </c:pt>
                <c:pt idx="2">
                  <c:v>4.2788000578109747E-2</c:v>
                </c:pt>
                <c:pt idx="3">
                  <c:v>0.10516503451950357</c:v>
                </c:pt>
                <c:pt idx="4">
                  <c:v>7.0461130602663818E-2</c:v>
                </c:pt>
                <c:pt idx="5">
                  <c:v>5.2539380993583844E-2</c:v>
                </c:pt>
                <c:pt idx="6">
                  <c:v>9.7042002109204734E-3</c:v>
                </c:pt>
                <c:pt idx="7">
                  <c:v>0</c:v>
                </c:pt>
                <c:pt idx="8">
                  <c:v>0.21715511155447917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D0-420F-A5C9-B16AD52C6C45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0.15837584923368003</c:v>
                </c:pt>
                <c:pt idx="1">
                  <c:v>0.19081222033427686</c:v>
                </c:pt>
                <c:pt idx="2">
                  <c:v>0.37031547637203804</c:v>
                </c:pt>
                <c:pt idx="3">
                  <c:v>0.2813738708657571</c:v>
                </c:pt>
                <c:pt idx="4">
                  <c:v>0.26912921966510467</c:v>
                </c:pt>
                <c:pt idx="5">
                  <c:v>0.17073682195879381</c:v>
                </c:pt>
                <c:pt idx="6">
                  <c:v>0.15912795769015059</c:v>
                </c:pt>
                <c:pt idx="7">
                  <c:v>1.2802844828452767E-2</c:v>
                </c:pt>
                <c:pt idx="8">
                  <c:v>0.45299378727319439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D0-420F-A5C9-B16AD52C6C45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0.35233187328261345</c:v>
                </c:pt>
                <c:pt idx="1">
                  <c:v>0.34865517856219069</c:v>
                </c:pt>
                <c:pt idx="2">
                  <c:v>0.35924099749011112</c:v>
                </c:pt>
                <c:pt idx="3">
                  <c:v>0.22908005613379012</c:v>
                </c:pt>
                <c:pt idx="4">
                  <c:v>0.22919512571244302</c:v>
                </c:pt>
                <c:pt idx="5">
                  <c:v>0.18936222620488388</c:v>
                </c:pt>
                <c:pt idx="6">
                  <c:v>0.27069483695349056</c:v>
                </c:pt>
                <c:pt idx="7">
                  <c:v>0.16187945917039034</c:v>
                </c:pt>
                <c:pt idx="8">
                  <c:v>0.14621943366692991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D0-420F-A5C9-B16AD52C6C45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0.4502631757330271</c:v>
                </c:pt>
                <c:pt idx="1">
                  <c:v>0.45409439400981255</c:v>
                </c:pt>
                <c:pt idx="2">
                  <c:v>0.22765552555974106</c:v>
                </c:pt>
                <c:pt idx="3">
                  <c:v>0.38438103848094923</c:v>
                </c:pt>
                <c:pt idx="4">
                  <c:v>0.43121452401978838</c:v>
                </c:pt>
                <c:pt idx="5">
                  <c:v>0.58736157084273843</c:v>
                </c:pt>
                <c:pt idx="6">
                  <c:v>0.56047300514543841</c:v>
                </c:pt>
                <c:pt idx="7">
                  <c:v>0.82531769600115679</c:v>
                </c:pt>
                <c:pt idx="8">
                  <c:v>0.18363166750539653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D0-420F-A5C9-B16AD52C6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3007568"/>
        <c:axId val="872999696"/>
      </c:barChart>
      <c:catAx>
        <c:axId val="873007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999696"/>
        <c:crosses val="autoZero"/>
        <c:auto val="1"/>
        <c:lblAlgn val="ctr"/>
        <c:lblOffset val="100"/>
        <c:noMultiLvlLbl val="0"/>
      </c:catAx>
      <c:valAx>
        <c:axId val="87299969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3007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402.11507400000005</c:v>
                </c:pt>
                <c:pt idx="1">
                  <c:v>117.7274254</c:v>
                </c:pt>
                <c:pt idx="2">
                  <c:v>84.487459510000008</c:v>
                </c:pt>
                <c:pt idx="3">
                  <c:v>97.517307250000002</c:v>
                </c:pt>
                <c:pt idx="4">
                  <c:v>143.73856459999999</c:v>
                </c:pt>
                <c:pt idx="5">
                  <c:v>71.803336329999993</c:v>
                </c:pt>
                <c:pt idx="6">
                  <c:v>68.371546230000007</c:v>
                </c:pt>
                <c:pt idx="7">
                  <c:v>3.7244428690000002</c:v>
                </c:pt>
                <c:pt idx="8">
                  <c:v>16.128962250000001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CB-418E-BB92-371E66D47777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402.29115528709201</c:v>
                </c:pt>
                <c:pt idx="1">
                  <c:v>116.208302974208</c:v>
                </c:pt>
                <c:pt idx="2">
                  <c:v>81.931006711099201</c:v>
                </c:pt>
                <c:pt idx="3">
                  <c:v>99.065116103402602</c:v>
                </c:pt>
                <c:pt idx="4">
                  <c:v>140.80865948823799</c:v>
                </c:pt>
                <c:pt idx="5">
                  <c:v>71.724935845588192</c:v>
                </c:pt>
                <c:pt idx="6">
                  <c:v>65.608038173798491</c:v>
                </c:pt>
                <c:pt idx="7">
                  <c:v>10.7260827385076</c:v>
                </c:pt>
                <c:pt idx="8">
                  <c:v>18.3737722696983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CB-418E-BB92-371E66D477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73013800"/>
        <c:axId val="873012488"/>
      </c:barChart>
      <c:catAx>
        <c:axId val="87301380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3012488"/>
        <c:crosses val="autoZero"/>
        <c:auto val="1"/>
        <c:lblAlgn val="ctr"/>
        <c:lblOffset val="100"/>
        <c:noMultiLvlLbl val="0"/>
      </c:catAx>
      <c:valAx>
        <c:axId val="873012488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3013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2A9-4541-8B85-4A38643EDA6C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42A9-4541-8B85-4A38643EDA6C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2A9-4541-8B85-4A38643EDA6C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2A9-4541-8B85-4A38643EDA6C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C8A9-41AC-A3E4-58ACC3737367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C8A9-41AC-A3E4-58ACC3737367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C8A9-41AC-A3E4-58ACC3737367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C8A9-41AC-A3E4-58ACC3737367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C8A9-41AC-A3E4-58ACC3737367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2A9-4541-8B85-4A38643EDA6C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42A9-4541-8B85-4A38643EDA6C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2A9-4541-8B85-4A38643EDA6C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42A9-4541-8B85-4A38643EDA6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402.29115528709201</c:v>
                </c:pt>
                <c:pt idx="1">
                  <c:v>116.208302974208</c:v>
                </c:pt>
                <c:pt idx="2">
                  <c:v>81.931006711099201</c:v>
                </c:pt>
                <c:pt idx="3">
                  <c:v>99.065116103402602</c:v>
                </c:pt>
                <c:pt idx="4">
                  <c:v>140.80865948823799</c:v>
                </c:pt>
                <c:pt idx="5">
                  <c:v>71.724935845588192</c:v>
                </c:pt>
                <c:pt idx="6">
                  <c:v>65.608038173798491</c:v>
                </c:pt>
                <c:pt idx="7">
                  <c:v>10.7260827385076</c:v>
                </c:pt>
                <c:pt idx="8">
                  <c:v>18.3737722696983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A9-4541-8B85-4A38643ED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B0D-4580-BEB3-1AE1FC33F72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B0D-4580-BEB3-1AE1FC33F72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0D-4580-BEB3-1AE1FC33F72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B0D-4580-BEB3-1AE1FC33F72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B0D-4580-BEB3-1AE1FC33F72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285.49153849943002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294.00512901754502</c:v>
                </c:pt>
                <c:pt idx="7" formatCode="#,##0">
                  <c:v>269.019579667458</c:v>
                </c:pt>
                <c:pt idx="8" formatCode="#,##0">
                  <c:v>158.22082240719701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D-4580-BEB3-1AE1FC33F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32968"/>
        <c:axId val="864336576"/>
      </c:barChart>
      <c:catAx>
        <c:axId val="8643329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36576"/>
        <c:crosses val="autoZero"/>
        <c:auto val="1"/>
        <c:lblAlgn val="ctr"/>
        <c:lblOffset val="100"/>
        <c:noMultiLvlLbl val="0"/>
      </c:catAx>
      <c:valAx>
        <c:axId val="86433657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3296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6D-4941-99A1-DDDF6B92AA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06D-4941-99A1-DDDF6B92AA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6D-4941-99A1-DDDF6B92AA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6D-4941-99A1-DDDF6B92AA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06D-4941-99A1-DDDF6B92AA6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314.48726426462878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363.86773393260518</c:v>
                </c:pt>
                <c:pt idx="7" formatCode="#,##0">
                  <c:v>266.38239396718285</c:v>
                </c:pt>
                <c:pt idx="8" formatCode="#,##0">
                  <c:v>389.3228897814887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6D-4941-99A1-DDDF6B92A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53960"/>
        <c:axId val="864356256"/>
      </c:barChart>
      <c:catAx>
        <c:axId val="8643539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56256"/>
        <c:crosses val="autoZero"/>
        <c:auto val="1"/>
        <c:lblAlgn val="ctr"/>
        <c:lblOffset val="100"/>
        <c:noMultiLvlLbl val="0"/>
      </c:catAx>
      <c:valAx>
        <c:axId val="86435625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5396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D31-4D77-A7F7-0AF2F4410DF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D31-4D77-A7F7-0AF2F4410DF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D31-4D77-A7F7-0AF2F4410DF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D31-4D77-A7F7-0AF2F4410DF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D31-4D77-A7F7-0AF2F4410DF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165.60794622624863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221.99118772088872</c:v>
                </c:pt>
                <c:pt idx="7" formatCode="#,##0">
                  <c:v>181.56143596372948</c:v>
                </c:pt>
                <c:pt idx="8" formatCode="#,##0">
                  <c:v>260.70328292502387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31-4D77-A7F7-0AF2F4410D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72976736"/>
        <c:axId val="872982968"/>
      </c:barChart>
      <c:catAx>
        <c:axId val="87297673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982968"/>
        <c:crosses val="autoZero"/>
        <c:auto val="1"/>
        <c:lblAlgn val="ctr"/>
        <c:lblOffset val="100"/>
        <c:noMultiLvlLbl val="0"/>
      </c:catAx>
      <c:valAx>
        <c:axId val="872982968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2976736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362.6275832683263</c:v>
                </c:pt>
                <c:pt idx="1">
                  <c:v>83.511423544852988</c:v>
                </c:pt>
                <c:pt idx="2">
                  <c:v>73.09008076142203</c:v>
                </c:pt>
                <c:pt idx="3">
                  <c:v>95.411614581325708</c:v>
                </c:pt>
                <c:pt idx="4">
                  <c:v>140.80865948823799</c:v>
                </c:pt>
                <c:pt idx="5">
                  <c:v>71.724935845588192</c:v>
                </c:pt>
                <c:pt idx="6">
                  <c:v>65.608038173798491</c:v>
                </c:pt>
                <c:pt idx="7">
                  <c:v>10.7260827385076</c:v>
                </c:pt>
                <c:pt idx="8">
                  <c:v>18.3737722696983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27-4DFC-BFFD-F8CA941CA0D5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16.454276424622996</c:v>
                </c:pt>
                <c:pt idx="1">
                  <c:v>9.5831307605198006</c:v>
                </c:pt>
                <c:pt idx="2">
                  <c:v>4.0473124631780193</c:v>
                </c:pt>
                <c:pt idx="3">
                  <c:v>2.2899337556995398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27-4DFC-BFFD-F8CA941CA0D5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23.209295594142702</c:v>
                </c:pt>
                <c:pt idx="1">
                  <c:v>23.1137486688352</c:v>
                </c:pt>
                <c:pt idx="2">
                  <c:v>4.79361348649915</c:v>
                </c:pt>
                <c:pt idx="3">
                  <c:v>1.36356776637736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27-4DFC-BFFD-F8CA941CA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2987232"/>
        <c:axId val="872990840"/>
      </c:barChart>
      <c:catAx>
        <c:axId val="8729872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2990840"/>
        <c:crosses val="autoZero"/>
        <c:auto val="1"/>
        <c:lblAlgn val="ctr"/>
        <c:lblOffset val="100"/>
        <c:noMultiLvlLbl val="0"/>
      </c:catAx>
      <c:valAx>
        <c:axId val="872990840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729872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C7-486D-8F68-ED4C9B59290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C7-486D-8F68-ED4C9B59290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C7-486D-8F68-ED4C9B5929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C7-486D-8F68-ED4C9B5929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C7-486D-8F68-ED4C9B592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0.90140580647252833</c:v>
                </c:pt>
                <c:pt idx="1">
                  <c:v>0.71863560010327365</c:v>
                </c:pt>
                <c:pt idx="2">
                  <c:v>0.89209303895347491</c:v>
                </c:pt>
                <c:pt idx="3">
                  <c:v>0.96312020148178668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6D-8F68-ED4C9B59290B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C7-486D-8F68-ED4C9B59290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C7-486D-8F68-ED4C9B59290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C7-486D-8F68-ED4C9B5929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C7-486D-8F68-ED4C9B5929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C7-486D-8F68-ED4C9B592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4.0901412343705465E-2</c:v>
                </c:pt>
                <c:pt idx="1">
                  <c:v>8.2465112347839223E-2</c:v>
                </c:pt>
                <c:pt idx="2">
                  <c:v>4.9399032498763734E-2</c:v>
                </c:pt>
                <c:pt idx="3">
                  <c:v>2.3115440083968035E-2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6D-8F68-ED4C9B59290B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CC7-486D-8F68-ED4C9B59290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CC7-486D-8F68-ED4C9B59290B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CC7-486D-8F68-ED4C9B59290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CC7-486D-8F68-ED4C9B59290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CC7-486D-8F68-ED4C9B5929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5.7692781183766181E-2</c:v>
                </c:pt>
                <c:pt idx="1">
                  <c:v>0.19889928754888722</c:v>
                </c:pt>
                <c:pt idx="2">
                  <c:v>5.8507928547761379E-2</c:v>
                </c:pt>
                <c:pt idx="3">
                  <c:v>1.3764358434245305E-2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6D-8F68-ED4C9B5929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199832"/>
        <c:axId val="871198848"/>
      </c:barChart>
      <c:catAx>
        <c:axId val="8711998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98848"/>
        <c:crosses val="autoZero"/>
        <c:auto val="1"/>
        <c:lblAlgn val="ctr"/>
        <c:lblOffset val="100"/>
        <c:noMultiLvlLbl val="0"/>
      </c:catAx>
      <c:valAx>
        <c:axId val="871198848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11998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256.37823023053863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268.39973694311851</c:v>
                </c:pt>
                <c:pt idx="7" formatCode="#,##0">
                  <c:v>252.38460172650539</c:v>
                </c:pt>
                <c:pt idx="8" formatCode="#,##0">
                  <c:v>144.7196217715927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74-4289-AA43-0BD464A1E88B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8.3635148972510969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11.6295111601335</c:v>
                </c:pt>
                <c:pt idx="7" formatCode="#,##0">
                  <c:v>7.9279387965436996</c:v>
                </c:pt>
                <c:pt idx="8" formatCode="#,##0">
                  <c:v>4.4536885500920906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74-4289-AA43-0BD464A1E88B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20.749793371640301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#,##0">
                  <c:v>13.975880914293001</c:v>
                </c:pt>
                <c:pt idx="7" formatCode="#,##0">
                  <c:v>8.707039144408899</c:v>
                </c:pt>
                <c:pt idx="8" formatCode="#,##0">
                  <c:v>9.04751208551221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74-4289-AA43-0BD464A1E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178840"/>
        <c:axId val="871174904"/>
      </c:barChart>
      <c:catAx>
        <c:axId val="87117884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174904"/>
        <c:crosses val="autoZero"/>
        <c:auto val="1"/>
        <c:lblAlgn val="ctr"/>
        <c:lblOffset val="100"/>
        <c:noMultiLvlLbl val="0"/>
      </c:catAx>
      <c:valAx>
        <c:axId val="87117490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711788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51-4A07-9D39-79171F53AC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F51-4A07-9D39-79171F53AC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51-4A07-9D39-79171F53AC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F51-4A07-9D39-79171F53AC8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51-4A07-9D39-79171F53AC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0.89802391895075551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0.91290834904822871</c:v>
                </c:pt>
                <c:pt idx="7" formatCode="0%">
                  <c:v>0.93816443412217232</c:v>
                </c:pt>
                <c:pt idx="8" formatCode="0%">
                  <c:v>0.91466862306620034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51-4A07-9D39-79171F53AC8B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F51-4A07-9D39-79171F53AC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F51-4A07-9D39-79171F53AC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F51-4A07-9D39-79171F53AC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51-4A07-9D39-79171F53AC8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F51-4A07-9D39-79171F53AC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2.9295141079173505E-2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3.9555470338204536E-2</c:v>
                </c:pt>
                <c:pt idx="7" formatCode="0%">
                  <c:v>2.9469746426426018E-2</c:v>
                </c:pt>
                <c:pt idx="8" formatCode="0%">
                  <c:v>2.814856149988957E-2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51-4A07-9D39-79171F53AC8B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F51-4A07-9D39-79171F53AC8B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F51-4A07-9D39-79171F53AC8B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F51-4A07-9D39-79171F53AC8B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F51-4A07-9D39-79171F53AC8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F51-4A07-9D39-79171F53AC8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7.2680939970071051E-2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%">
                  <c:v>4.7536180613566702E-2</c:v>
                </c:pt>
                <c:pt idx="7" formatCode="0%">
                  <c:v>3.2365819451401615E-2</c:v>
                </c:pt>
                <c:pt idx="8" formatCode="0%">
                  <c:v>5.7182815433910072E-2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51-4A07-9D39-79171F53A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871224432"/>
        <c:axId val="871226400"/>
      </c:barChart>
      <c:catAx>
        <c:axId val="8712244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71226400"/>
        <c:crosses val="autoZero"/>
        <c:auto val="1"/>
        <c:lblAlgn val="ctr"/>
        <c:lblOffset val="100"/>
        <c:noMultiLvlLbl val="0"/>
      </c:catAx>
      <c:valAx>
        <c:axId val="87122640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87122443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54</v>
      </c>
    </row>
    <row r="2" spans="1:2" ht="18" x14ac:dyDescent="0.3">
      <c r="A2" s="29" t="s">
        <v>55</v>
      </c>
    </row>
    <row r="4" spans="1:2" ht="13.8" x14ac:dyDescent="0.3">
      <c r="A4" s="58" t="s">
        <v>123</v>
      </c>
      <c r="B4" s="59"/>
    </row>
    <row r="5" spans="1:2" ht="13.8" x14ac:dyDescent="0.3">
      <c r="A5" s="60"/>
      <c r="B5" s="61"/>
    </row>
    <row r="6" spans="1:2" x14ac:dyDescent="0.3">
      <c r="A6" s="32" t="s">
        <v>56</v>
      </c>
      <c r="B6" s="33" t="s">
        <v>57</v>
      </c>
    </row>
    <row r="7" spans="1:2" x14ac:dyDescent="0.3">
      <c r="A7" s="34"/>
      <c r="B7" s="35"/>
    </row>
    <row r="8" spans="1:2" x14ac:dyDescent="0.3">
      <c r="A8" s="32" t="s">
        <v>58</v>
      </c>
      <c r="B8" s="33" t="s">
        <v>124</v>
      </c>
    </row>
    <row r="9" spans="1:2" x14ac:dyDescent="0.3">
      <c r="A9" s="36" t="s">
        <v>59</v>
      </c>
      <c r="B9" s="37">
        <v>7</v>
      </c>
    </row>
    <row r="10" spans="1:2" x14ac:dyDescent="0.3">
      <c r="A10" s="34"/>
      <c r="B10" s="35"/>
    </row>
    <row r="11" spans="1:2" x14ac:dyDescent="0.3">
      <c r="A11" s="32" t="s">
        <v>60</v>
      </c>
      <c r="B11" s="38"/>
    </row>
    <row r="12" spans="1:2" x14ac:dyDescent="0.3">
      <c r="A12" s="36" t="s">
        <v>61</v>
      </c>
      <c r="B12" s="39">
        <v>17</v>
      </c>
    </row>
    <row r="13" spans="1:2" x14ac:dyDescent="0.3">
      <c r="A13" s="34"/>
      <c r="B13" s="40"/>
    </row>
    <row r="14" spans="1:2" ht="43.2" x14ac:dyDescent="0.3">
      <c r="A14" s="32" t="s">
        <v>8</v>
      </c>
      <c r="B14" s="38" t="s">
        <v>125</v>
      </c>
    </row>
    <row r="15" spans="1:2" x14ac:dyDescent="0.3">
      <c r="A15" s="34"/>
      <c r="B15" s="40"/>
    </row>
    <row r="16" spans="1:2" ht="28.8" x14ac:dyDescent="0.3">
      <c r="A16" s="41" t="s">
        <v>62</v>
      </c>
      <c r="B16" s="42" t="s">
        <v>126</v>
      </c>
    </row>
    <row r="17" spans="1:2" x14ac:dyDescent="0.3">
      <c r="A17" s="41"/>
      <c r="B17" s="42"/>
    </row>
    <row r="18" spans="1:2" x14ac:dyDescent="0.3">
      <c r="A18" s="41"/>
      <c r="B18" s="42"/>
    </row>
    <row r="19" spans="1:2" x14ac:dyDescent="0.3">
      <c r="A19" s="41"/>
      <c r="B19" s="42"/>
    </row>
    <row r="20" spans="1:2" x14ac:dyDescent="0.3">
      <c r="A20" s="41"/>
      <c r="B20" s="42"/>
    </row>
    <row r="21" spans="1:2" x14ac:dyDescent="0.3">
      <c r="A21" s="34"/>
      <c r="B21" s="35"/>
    </row>
    <row r="23" spans="1:2" ht="17.100000000000001" customHeight="1" x14ac:dyDescent="0.3">
      <c r="A23" s="43" t="s">
        <v>63</v>
      </c>
    </row>
    <row r="24" spans="1:2" ht="15" customHeight="1" x14ac:dyDescent="0.3">
      <c r="A24" s="44" t="s">
        <v>64</v>
      </c>
    </row>
    <row r="25" spans="1:2" ht="15" customHeight="1" x14ac:dyDescent="0.3">
      <c r="A25" s="44" t="s">
        <v>65</v>
      </c>
    </row>
    <row r="26" spans="1:2" ht="15" customHeight="1" x14ac:dyDescent="0.3">
      <c r="A26" s="44" t="s">
        <v>66</v>
      </c>
    </row>
    <row r="27" spans="1:2" ht="15" customHeight="1" x14ac:dyDescent="0.3">
      <c r="A27" s="44" t="s">
        <v>67</v>
      </c>
    </row>
    <row r="28" spans="1:2" ht="15" customHeight="1" x14ac:dyDescent="0.3">
      <c r="A28" s="44" t="s">
        <v>68</v>
      </c>
    </row>
    <row r="29" spans="1:2" ht="15" customHeight="1" x14ac:dyDescent="0.3">
      <c r="A29" s="44" t="s">
        <v>69</v>
      </c>
    </row>
    <row r="30" spans="1:2" ht="15" customHeight="1" x14ac:dyDescent="0.3">
      <c r="A30" s="44" t="s">
        <v>70</v>
      </c>
    </row>
    <row r="31" spans="1:2" x14ac:dyDescent="0.3">
      <c r="A31" s="44"/>
    </row>
    <row r="32" spans="1:2" x14ac:dyDescent="0.3">
      <c r="A32" s="44"/>
    </row>
    <row r="33" spans="1:1" x14ac:dyDescent="0.3">
      <c r="A33" s="44"/>
    </row>
    <row r="34" spans="1:1" x14ac:dyDescent="0.3">
      <c r="A34" s="45" t="s">
        <v>55</v>
      </c>
    </row>
    <row r="35" spans="1:1" x14ac:dyDescent="0.3">
      <c r="A35" s="45" t="s">
        <v>71</v>
      </c>
    </row>
    <row r="36" spans="1:1" x14ac:dyDescent="0.3">
      <c r="A36" s="45" t="s">
        <v>72</v>
      </c>
    </row>
    <row r="37" spans="1:1" x14ac:dyDescent="0.3">
      <c r="A37" s="45"/>
    </row>
    <row r="38" spans="1:1" x14ac:dyDescent="0.3">
      <c r="A38" s="45" t="s">
        <v>73</v>
      </c>
    </row>
    <row r="39" spans="1:1" x14ac:dyDescent="0.3">
      <c r="A39" s="45" t="s">
        <v>54</v>
      </c>
    </row>
    <row r="40" spans="1:1" x14ac:dyDescent="0.3">
      <c r="A40" s="45" t="s">
        <v>74</v>
      </c>
    </row>
    <row r="41" spans="1:1" x14ac:dyDescent="0.3">
      <c r="A41" s="46" t="s">
        <v>75</v>
      </c>
    </row>
    <row r="42" spans="1:1" x14ac:dyDescent="0.3">
      <c r="A42" s="45"/>
    </row>
    <row r="43" spans="1:1" x14ac:dyDescent="0.3">
      <c r="A43" s="45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7" customWidth="1"/>
    <col min="2" max="2" width="70.6640625" style="57" customWidth="1"/>
    <col min="3" max="16384" width="11.44140625" style="47"/>
  </cols>
  <sheetData>
    <row r="1" spans="1:2" x14ac:dyDescent="0.3">
      <c r="A1" s="62" t="s">
        <v>77</v>
      </c>
      <c r="B1" s="62" t="s">
        <v>78</v>
      </c>
    </row>
    <row r="2" spans="1:2" x14ac:dyDescent="0.3">
      <c r="A2" s="63"/>
      <c r="B2" s="63"/>
    </row>
    <row r="3" spans="1:2" x14ac:dyDescent="0.3">
      <c r="A3" s="48" t="s">
        <v>20</v>
      </c>
      <c r="B3" s="49" t="s">
        <v>79</v>
      </c>
    </row>
    <row r="4" spans="1:2" x14ac:dyDescent="0.3">
      <c r="A4" s="50" t="s">
        <v>26</v>
      </c>
      <c r="B4" s="51" t="s">
        <v>80</v>
      </c>
    </row>
    <row r="5" spans="1:2" x14ac:dyDescent="0.3">
      <c r="A5" s="50" t="s">
        <v>0</v>
      </c>
      <c r="B5" s="51" t="s">
        <v>81</v>
      </c>
    </row>
    <row r="6" spans="1:2" ht="28.8" x14ac:dyDescent="0.3">
      <c r="A6" s="50" t="s">
        <v>27</v>
      </c>
      <c r="B6" s="51" t="s">
        <v>82</v>
      </c>
    </row>
    <row r="7" spans="1:2" x14ac:dyDescent="0.3">
      <c r="A7" s="50" t="s">
        <v>21</v>
      </c>
      <c r="B7" s="51" t="s">
        <v>83</v>
      </c>
    </row>
    <row r="8" spans="1:2" ht="28.8" x14ac:dyDescent="0.3">
      <c r="A8" s="50" t="s">
        <v>22</v>
      </c>
      <c r="B8" s="51" t="s">
        <v>84</v>
      </c>
    </row>
    <row r="9" spans="1:2" ht="43.2" x14ac:dyDescent="0.3">
      <c r="A9" s="50" t="s">
        <v>23</v>
      </c>
      <c r="B9" s="52" t="s">
        <v>85</v>
      </c>
    </row>
    <row r="10" spans="1:2" ht="16.2" x14ac:dyDescent="0.3">
      <c r="A10" s="50" t="s">
        <v>86</v>
      </c>
      <c r="B10" s="51" t="s">
        <v>87</v>
      </c>
    </row>
    <row r="11" spans="1:2" ht="43.2" x14ac:dyDescent="0.3">
      <c r="A11" s="50" t="s">
        <v>24</v>
      </c>
      <c r="B11" s="51" t="s">
        <v>88</v>
      </c>
    </row>
    <row r="12" spans="1:2" ht="16.2" x14ac:dyDescent="0.3">
      <c r="A12" s="50" t="s">
        <v>89</v>
      </c>
      <c r="B12" s="53" t="s">
        <v>90</v>
      </c>
    </row>
    <row r="13" spans="1:2" ht="16.2" x14ac:dyDescent="0.3">
      <c r="A13" s="50" t="s">
        <v>91</v>
      </c>
      <c r="B13" s="54" t="s">
        <v>92</v>
      </c>
    </row>
    <row r="14" spans="1:2" x14ac:dyDescent="0.3">
      <c r="A14" s="50" t="s">
        <v>28</v>
      </c>
      <c r="B14" s="54" t="s">
        <v>93</v>
      </c>
    </row>
    <row r="15" spans="1:2" x14ac:dyDescent="0.3">
      <c r="A15" s="50" t="s">
        <v>29</v>
      </c>
      <c r="B15" s="54" t="s">
        <v>94</v>
      </c>
    </row>
    <row r="16" spans="1:2" x14ac:dyDescent="0.3">
      <c r="A16" s="50" t="s">
        <v>30</v>
      </c>
      <c r="B16" s="54" t="s">
        <v>95</v>
      </c>
    </row>
    <row r="17" spans="1:2" ht="28.8" x14ac:dyDescent="0.3">
      <c r="A17" s="50" t="s">
        <v>31</v>
      </c>
      <c r="B17" s="54" t="s">
        <v>96</v>
      </c>
    </row>
    <row r="18" spans="1:2" x14ac:dyDescent="0.3">
      <c r="A18" s="50" t="s">
        <v>32</v>
      </c>
      <c r="B18" s="54" t="s">
        <v>97</v>
      </c>
    </row>
    <row r="19" spans="1:2" x14ac:dyDescent="0.3">
      <c r="A19" s="50" t="s">
        <v>33</v>
      </c>
      <c r="B19" s="54" t="s">
        <v>98</v>
      </c>
    </row>
    <row r="20" spans="1:2" ht="28.8" x14ac:dyDescent="0.3">
      <c r="A20" s="50" t="s">
        <v>34</v>
      </c>
      <c r="B20" s="54" t="s">
        <v>99</v>
      </c>
    </row>
    <row r="21" spans="1:2" x14ac:dyDescent="0.3">
      <c r="A21" s="50" t="s">
        <v>35</v>
      </c>
      <c r="B21" s="54" t="s">
        <v>100</v>
      </c>
    </row>
    <row r="22" spans="1:2" ht="16.2" x14ac:dyDescent="0.3">
      <c r="A22" s="50" t="s">
        <v>101</v>
      </c>
      <c r="B22" s="54" t="s">
        <v>102</v>
      </c>
    </row>
    <row r="23" spans="1:2" ht="43.2" x14ac:dyDescent="0.3">
      <c r="A23" s="50" t="s">
        <v>103</v>
      </c>
      <c r="B23" s="54" t="s">
        <v>104</v>
      </c>
    </row>
    <row r="24" spans="1:2" x14ac:dyDescent="0.3">
      <c r="A24" s="50" t="s">
        <v>36</v>
      </c>
      <c r="B24" s="54" t="s">
        <v>105</v>
      </c>
    </row>
    <row r="25" spans="1:2" x14ac:dyDescent="0.3">
      <c r="A25" s="50" t="s">
        <v>37</v>
      </c>
      <c r="B25" s="54" t="s">
        <v>106</v>
      </c>
    </row>
    <row r="26" spans="1:2" x14ac:dyDescent="0.3">
      <c r="A26" s="50" t="s">
        <v>38</v>
      </c>
      <c r="B26" s="54" t="s">
        <v>107</v>
      </c>
    </row>
    <row r="27" spans="1:2" x14ac:dyDescent="0.3">
      <c r="A27" s="50" t="s">
        <v>39</v>
      </c>
      <c r="B27" s="54" t="s">
        <v>108</v>
      </c>
    </row>
    <row r="28" spans="1:2" x14ac:dyDescent="0.3">
      <c r="A28" s="50" t="s">
        <v>40</v>
      </c>
      <c r="B28" s="54" t="s">
        <v>109</v>
      </c>
    </row>
    <row r="29" spans="1:2" x14ac:dyDescent="0.3">
      <c r="A29" s="50" t="s">
        <v>41</v>
      </c>
      <c r="B29" s="54" t="s">
        <v>110</v>
      </c>
    </row>
    <row r="30" spans="1:2" x14ac:dyDescent="0.3">
      <c r="A30" s="50" t="s">
        <v>42</v>
      </c>
      <c r="B30" s="54" t="s">
        <v>111</v>
      </c>
    </row>
    <row r="31" spans="1:2" x14ac:dyDescent="0.3">
      <c r="A31" s="50" t="s">
        <v>43</v>
      </c>
      <c r="B31" s="54" t="s">
        <v>112</v>
      </c>
    </row>
    <row r="32" spans="1:2" x14ac:dyDescent="0.3">
      <c r="A32" s="50" t="s">
        <v>44</v>
      </c>
      <c r="B32" s="54" t="s">
        <v>113</v>
      </c>
    </row>
    <row r="33" spans="1:2" x14ac:dyDescent="0.3">
      <c r="A33" s="50" t="s">
        <v>45</v>
      </c>
      <c r="B33" s="54" t="s">
        <v>114</v>
      </c>
    </row>
    <row r="34" spans="1:2" x14ac:dyDescent="0.3">
      <c r="A34" s="50" t="s">
        <v>46</v>
      </c>
      <c r="B34" s="54" t="s">
        <v>115</v>
      </c>
    </row>
    <row r="35" spans="1:2" x14ac:dyDescent="0.3">
      <c r="A35" s="50" t="s">
        <v>47</v>
      </c>
      <c r="B35" s="54" t="s">
        <v>116</v>
      </c>
    </row>
    <row r="36" spans="1:2" x14ac:dyDescent="0.3">
      <c r="A36" s="50" t="s">
        <v>48</v>
      </c>
      <c r="B36" s="54" t="s">
        <v>117</v>
      </c>
    </row>
    <row r="37" spans="1:2" ht="28.8" x14ac:dyDescent="0.3">
      <c r="A37" s="50" t="s">
        <v>49</v>
      </c>
      <c r="B37" s="54" t="s">
        <v>118</v>
      </c>
    </row>
    <row r="38" spans="1:2" x14ac:dyDescent="0.3">
      <c r="A38" s="50" t="s">
        <v>119</v>
      </c>
      <c r="B38" s="54" t="s">
        <v>120</v>
      </c>
    </row>
    <row r="39" spans="1:2" x14ac:dyDescent="0.3">
      <c r="A39" s="55" t="s">
        <v>121</v>
      </c>
      <c r="B39" s="56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402.29115528709201</v>
      </c>
      <c r="D2" s="7">
        <f t="shared" ref="D2:D10" si="0">C2/$C$11</f>
        <v>0.39959902882117498</v>
      </c>
      <c r="E2" s="6">
        <v>19386</v>
      </c>
      <c r="F2" s="6">
        <v>2559</v>
      </c>
      <c r="G2" s="6">
        <f>(C2*10000)/E2</f>
        <v>207.51632894206747</v>
      </c>
      <c r="H2" s="6">
        <f>(C2*10000)/F2</f>
        <v>1572.063912806143</v>
      </c>
      <c r="I2" s="6">
        <f>(C2*10000)/(E2+F2)</f>
        <v>183.31791081662885</v>
      </c>
    </row>
    <row r="3" spans="1:9" ht="15" customHeight="1" x14ac:dyDescent="0.3">
      <c r="A3" s="8">
        <v>12</v>
      </c>
      <c r="B3" s="8" t="s">
        <v>2</v>
      </c>
      <c r="C3" s="9">
        <v>116.208302974208</v>
      </c>
      <c r="D3" s="10">
        <f t="shared" si="0"/>
        <v>0.11543063872809027</v>
      </c>
      <c r="E3" s="9">
        <v>376</v>
      </c>
      <c r="F3" s="9">
        <v>7051</v>
      </c>
      <c r="G3" s="9">
        <f t="shared" ref="G3:G10" si="1">(C3*10000)/E3</f>
        <v>3090.6463556970211</v>
      </c>
      <c r="H3" s="9">
        <f t="shared" ref="H3:H10" si="2">(C3*10000)/F3</f>
        <v>164.81109484357964</v>
      </c>
      <c r="I3" s="9">
        <f t="shared" ref="I3:I10" si="3">(C3*10000)/(E3+F3)</f>
        <v>156.46735286684799</v>
      </c>
    </row>
    <row r="4" spans="1:9" ht="15" customHeight="1" x14ac:dyDescent="0.3">
      <c r="A4" s="8">
        <v>13</v>
      </c>
      <c r="B4" s="8" t="s">
        <v>3</v>
      </c>
      <c r="C4" s="9">
        <v>81.931006711099201</v>
      </c>
      <c r="D4" s="10">
        <f t="shared" si="0"/>
        <v>8.1382725625006799E-2</v>
      </c>
      <c r="E4" s="9">
        <v>4762</v>
      </c>
      <c r="F4" s="9">
        <v>1901</v>
      </c>
      <c r="G4" s="9">
        <f t="shared" si="1"/>
        <v>172.05167305984713</v>
      </c>
      <c r="H4" s="9">
        <f t="shared" si="2"/>
        <v>430.98898848552972</v>
      </c>
      <c r="I4" s="9">
        <f t="shared" si="3"/>
        <v>122.96414034383791</v>
      </c>
    </row>
    <row r="5" spans="1:9" ht="15" customHeight="1" x14ac:dyDescent="0.3">
      <c r="A5" s="8">
        <v>14</v>
      </c>
      <c r="B5" s="8" t="s">
        <v>4</v>
      </c>
      <c r="C5" s="9">
        <v>99.065116103402602</v>
      </c>
      <c r="D5" s="10">
        <f t="shared" si="0"/>
        <v>9.8402173810473531E-2</v>
      </c>
      <c r="E5" s="9">
        <v>5801</v>
      </c>
      <c r="F5" s="9">
        <v>3999</v>
      </c>
      <c r="G5" s="9">
        <f t="shared" si="1"/>
        <v>170.77248078504155</v>
      </c>
      <c r="H5" s="9">
        <f t="shared" si="2"/>
        <v>247.72472143886623</v>
      </c>
      <c r="I5" s="9">
        <f t="shared" si="3"/>
        <v>101.08685316673736</v>
      </c>
    </row>
    <row r="6" spans="1:9" ht="15" customHeight="1" x14ac:dyDescent="0.3">
      <c r="A6" s="8">
        <v>15</v>
      </c>
      <c r="B6" s="8" t="s">
        <v>5</v>
      </c>
      <c r="C6" s="9">
        <v>140.80865948823799</v>
      </c>
      <c r="D6" s="10">
        <f t="shared" si="0"/>
        <v>0.139866370019885</v>
      </c>
      <c r="E6" s="9">
        <v>456</v>
      </c>
      <c r="F6" s="9">
        <v>3621</v>
      </c>
      <c r="G6" s="9">
        <f t="shared" si="1"/>
        <v>3087.9091993034649</v>
      </c>
      <c r="H6" s="9">
        <f t="shared" si="2"/>
        <v>388.86677572007181</v>
      </c>
      <c r="I6" s="9">
        <f t="shared" si="3"/>
        <v>345.37321434446409</v>
      </c>
    </row>
    <row r="7" spans="1:9" ht="15" customHeight="1" x14ac:dyDescent="0.3">
      <c r="A7" s="8">
        <v>16</v>
      </c>
      <c r="B7" s="8" t="s">
        <v>6</v>
      </c>
      <c r="C7" s="9">
        <v>71.724935845588192</v>
      </c>
      <c r="D7" s="10">
        <f t="shared" si="0"/>
        <v>7.124495363489726E-2</v>
      </c>
      <c r="E7" s="9">
        <v>52</v>
      </c>
      <c r="F7" s="9">
        <v>5</v>
      </c>
      <c r="G7" s="9">
        <f t="shared" si="1"/>
        <v>13793.256893382346</v>
      </c>
      <c r="H7" s="9">
        <f t="shared" si="2"/>
        <v>143449.87169117638</v>
      </c>
      <c r="I7" s="9">
        <f t="shared" si="3"/>
        <v>12583.322078173367</v>
      </c>
    </row>
    <row r="8" spans="1:9" ht="15" customHeight="1" x14ac:dyDescent="0.3">
      <c r="A8" s="8">
        <v>17</v>
      </c>
      <c r="B8" s="8" t="s">
        <v>7</v>
      </c>
      <c r="C8" s="9">
        <v>65.608038173798491</v>
      </c>
      <c r="D8" s="10">
        <f t="shared" si="0"/>
        <v>6.5168990151928535E-2</v>
      </c>
      <c r="E8" s="9">
        <v>372</v>
      </c>
      <c r="F8" s="9">
        <v>728</v>
      </c>
      <c r="G8" s="9">
        <f t="shared" si="1"/>
        <v>1763.6569401558736</v>
      </c>
      <c r="H8" s="9">
        <f t="shared" si="2"/>
        <v>901.2093155741552</v>
      </c>
      <c r="I8" s="9">
        <f t="shared" si="3"/>
        <v>596.43671067089542</v>
      </c>
    </row>
    <row r="9" spans="1:9" ht="15" customHeight="1" x14ac:dyDescent="0.3">
      <c r="A9" s="8">
        <v>18</v>
      </c>
      <c r="B9" s="8" t="s">
        <v>8</v>
      </c>
      <c r="C9" s="9">
        <v>10.7260827385076</v>
      </c>
      <c r="D9" s="10">
        <f t="shared" si="0"/>
        <v>1.0654303951337037E-2</v>
      </c>
      <c r="E9" s="9">
        <v>0</v>
      </c>
      <c r="F9" s="9">
        <v>0</v>
      </c>
      <c r="G9" s="9">
        <v>0</v>
      </c>
      <c r="H9" s="9">
        <v>0</v>
      </c>
      <c r="I9" s="9">
        <v>0</v>
      </c>
    </row>
    <row r="10" spans="1:9" ht="15" customHeight="1" x14ac:dyDescent="0.3">
      <c r="A10" s="8">
        <v>19</v>
      </c>
      <c r="B10" s="8" t="s">
        <v>9</v>
      </c>
      <c r="C10" s="9">
        <v>18.3737722696983</v>
      </c>
      <c r="D10" s="10">
        <f t="shared" si="0"/>
        <v>1.8250815257206471E-2</v>
      </c>
      <c r="E10" s="9">
        <v>116</v>
      </c>
      <c r="F10" s="9">
        <v>184</v>
      </c>
      <c r="G10" s="9">
        <f t="shared" si="1"/>
        <v>1583.9458853188189</v>
      </c>
      <c r="H10" s="9">
        <f t="shared" si="2"/>
        <v>998.57457987490761</v>
      </c>
      <c r="I10" s="9">
        <f t="shared" si="3"/>
        <v>612.45907565661003</v>
      </c>
    </row>
    <row r="11" spans="1:9" ht="15" customHeight="1" x14ac:dyDescent="0.25">
      <c r="A11" s="64"/>
      <c r="B11" s="64"/>
      <c r="C11" s="11">
        <f>SUM(C2:C10)</f>
        <v>1006.7370695916325</v>
      </c>
      <c r="D11" s="12"/>
      <c r="E11" s="11">
        <f>SUM(E2:E10)</f>
        <v>31321</v>
      </c>
      <c r="F11" s="11">
        <f>SUM(F2:F10)</f>
        <v>20048</v>
      </c>
      <c r="G11" s="11">
        <f>(C11*10000)/E11</f>
        <v>321.42558334396489</v>
      </c>
      <c r="H11" s="11">
        <f>(C11*10000)/F11</f>
        <v>502.16334277316065</v>
      </c>
      <c r="I11" s="11">
        <f>(C11*10000)/(E11+F11)</f>
        <v>195.98144203539732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</row>
    <row r="3" spans="1:9" ht="15" customHeight="1" x14ac:dyDescent="0.3">
      <c r="A3" s="8">
        <v>12</v>
      </c>
      <c r="B3" s="8" t="s">
        <v>12</v>
      </c>
      <c r="C3" s="14" t="s">
        <v>53</v>
      </c>
      <c r="D3" s="14" t="s">
        <v>53</v>
      </c>
      <c r="E3" s="14" t="s">
        <v>53</v>
      </c>
      <c r="F3" s="14" t="s">
        <v>53</v>
      </c>
      <c r="G3" s="14" t="s">
        <v>53</v>
      </c>
      <c r="H3" s="14" t="s">
        <v>53</v>
      </c>
      <c r="I3" s="14" t="s">
        <v>53</v>
      </c>
    </row>
    <row r="4" spans="1:9" ht="15" customHeight="1" x14ac:dyDescent="0.3">
      <c r="A4" s="8">
        <v>13</v>
      </c>
      <c r="B4" s="8" t="s">
        <v>13</v>
      </c>
      <c r="C4" s="9">
        <v>285.49153849943002</v>
      </c>
      <c r="D4" s="10">
        <f>C4/$C$11</f>
        <v>0.28358103334293233</v>
      </c>
      <c r="E4" s="9">
        <v>9078</v>
      </c>
      <c r="F4" s="9">
        <v>8161</v>
      </c>
      <c r="G4" s="9">
        <f t="shared" ref="G4:G10" si="0">(C4*10000)/E4</f>
        <v>314.48726426462878</v>
      </c>
      <c r="H4" s="9">
        <f t="shared" ref="H4:H10" si="1">(C4*10000)/F4</f>
        <v>349.82421088032106</v>
      </c>
      <c r="I4" s="9">
        <f t="shared" ref="I4:I10" si="2">(C4*10000)/(E4+F4)</f>
        <v>165.60794622624863</v>
      </c>
    </row>
    <row r="5" spans="1:9" ht="15" customHeight="1" x14ac:dyDescent="0.3">
      <c r="A5" s="8">
        <v>21</v>
      </c>
      <c r="B5" s="8" t="s">
        <v>14</v>
      </c>
      <c r="C5" s="14" t="s">
        <v>53</v>
      </c>
      <c r="D5" s="14" t="s">
        <v>53</v>
      </c>
      <c r="E5" s="14" t="s">
        <v>53</v>
      </c>
      <c r="F5" s="14" t="s">
        <v>53</v>
      </c>
      <c r="G5" s="14" t="s">
        <v>53</v>
      </c>
      <c r="H5" s="14" t="s">
        <v>53</v>
      </c>
      <c r="I5" s="14" t="s">
        <v>53</v>
      </c>
    </row>
    <row r="6" spans="1:9" ht="15" customHeight="1" x14ac:dyDescent="0.3">
      <c r="A6" s="8">
        <v>22</v>
      </c>
      <c r="B6" s="8" t="s">
        <v>15</v>
      </c>
      <c r="C6" s="14" t="s">
        <v>53</v>
      </c>
      <c r="D6" s="14" t="s">
        <v>53</v>
      </c>
      <c r="E6" s="14" t="s">
        <v>53</v>
      </c>
      <c r="F6" s="14" t="s">
        <v>53</v>
      </c>
      <c r="G6" s="14" t="s">
        <v>53</v>
      </c>
      <c r="H6" s="14" t="s">
        <v>53</v>
      </c>
      <c r="I6" s="14" t="s">
        <v>53</v>
      </c>
    </row>
    <row r="7" spans="1:9" ht="15" customHeight="1" x14ac:dyDescent="0.3">
      <c r="A7" s="8">
        <v>23</v>
      </c>
      <c r="B7" s="8" t="s">
        <v>16</v>
      </c>
      <c r="C7" s="14" t="s">
        <v>53</v>
      </c>
      <c r="D7" s="14" t="s">
        <v>53</v>
      </c>
      <c r="E7" s="14" t="s">
        <v>53</v>
      </c>
      <c r="F7" s="14" t="s">
        <v>53</v>
      </c>
      <c r="G7" s="14" t="s">
        <v>53</v>
      </c>
      <c r="H7" s="14" t="s">
        <v>53</v>
      </c>
      <c r="I7" s="14" t="s">
        <v>53</v>
      </c>
    </row>
    <row r="8" spans="1:9" ht="15" customHeight="1" x14ac:dyDescent="0.3">
      <c r="A8" s="8">
        <v>31</v>
      </c>
      <c r="B8" s="8" t="s">
        <v>17</v>
      </c>
      <c r="C8" s="9">
        <v>294.00512901754502</v>
      </c>
      <c r="D8" s="10">
        <f>C8/$C$11</f>
        <v>0.29203765103911827</v>
      </c>
      <c r="E8" s="9">
        <v>8080</v>
      </c>
      <c r="F8" s="9">
        <v>5164</v>
      </c>
      <c r="G8" s="9">
        <f t="shared" si="0"/>
        <v>363.86773393260518</v>
      </c>
      <c r="H8" s="9">
        <f t="shared" si="1"/>
        <v>569.33603605256587</v>
      </c>
      <c r="I8" s="9">
        <f t="shared" si="2"/>
        <v>221.99118772088872</v>
      </c>
    </row>
    <row r="9" spans="1:9" ht="15" customHeight="1" x14ac:dyDescent="0.3">
      <c r="A9" s="8">
        <v>32</v>
      </c>
      <c r="B9" s="8" t="s">
        <v>18</v>
      </c>
      <c r="C9" s="9">
        <v>269.019579667458</v>
      </c>
      <c r="D9" s="10">
        <f>C9/$C$11</f>
        <v>0.26721930461603277</v>
      </c>
      <c r="E9" s="9">
        <v>10099</v>
      </c>
      <c r="F9" s="9">
        <v>4718</v>
      </c>
      <c r="G9" s="9">
        <f t="shared" si="0"/>
        <v>266.38239396718285</v>
      </c>
      <c r="H9" s="9">
        <f t="shared" si="1"/>
        <v>570.19834605226367</v>
      </c>
      <c r="I9" s="9">
        <f t="shared" si="2"/>
        <v>181.56143596372948</v>
      </c>
    </row>
    <row r="10" spans="1:9" ht="15" customHeight="1" x14ac:dyDescent="0.3">
      <c r="A10" s="8">
        <v>33</v>
      </c>
      <c r="B10" s="8" t="s">
        <v>19</v>
      </c>
      <c r="C10" s="9">
        <v>158.22082240719701</v>
      </c>
      <c r="D10" s="10">
        <f>C10/$C$11</f>
        <v>0.15716201100191657</v>
      </c>
      <c r="E10" s="9">
        <v>4064</v>
      </c>
      <c r="F10" s="9">
        <v>2005</v>
      </c>
      <c r="G10" s="9">
        <f t="shared" si="0"/>
        <v>389.3228897814887</v>
      </c>
      <c r="H10" s="9">
        <f t="shared" si="1"/>
        <v>789.13128382641889</v>
      </c>
      <c r="I10" s="9">
        <f t="shared" si="2"/>
        <v>260.70328292502387</v>
      </c>
    </row>
    <row r="11" spans="1:9" ht="15" customHeight="1" x14ac:dyDescent="0.25">
      <c r="A11" s="64"/>
      <c r="B11" s="64"/>
      <c r="C11" s="11">
        <f>SUM(C2:C10)</f>
        <v>1006.7370695916301</v>
      </c>
      <c r="D11" s="12"/>
      <c r="E11" s="11">
        <f>SUM(E2:E10)</f>
        <v>31321</v>
      </c>
      <c r="F11" s="11">
        <f>SUM(F2:F10)</f>
        <v>20048</v>
      </c>
      <c r="G11" s="11">
        <f>(C11*10000)/E11</f>
        <v>321.42558334396415</v>
      </c>
      <c r="H11" s="11">
        <f>(C11*10000)/F11</f>
        <v>502.16334277315946</v>
      </c>
      <c r="I11" s="11">
        <f>(C11*10000)/(E11+F11)</f>
        <v>195.98144203539684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5">
        <v>23.209295594142702</v>
      </c>
      <c r="D2" s="15">
        <v>39.663572018765699</v>
      </c>
      <c r="E2" s="15">
        <v>362.6275832683263</v>
      </c>
      <c r="F2" s="15">
        <v>16.454276424622996</v>
      </c>
      <c r="G2" s="15">
        <v>23.209295594142702</v>
      </c>
      <c r="H2" s="16">
        <f>E2/SUM($E2:$G2)</f>
        <v>0.90140580647252833</v>
      </c>
      <c r="I2" s="16">
        <f t="shared" ref="I2:J2" si="0">F2/SUM($E2:$G2)</f>
        <v>4.0901412343705465E-2</v>
      </c>
      <c r="J2" s="16">
        <f t="shared" si="0"/>
        <v>5.7692781183766181E-2</v>
      </c>
    </row>
    <row r="3" spans="1:10" ht="15" customHeight="1" x14ac:dyDescent="0.3">
      <c r="A3" s="8">
        <v>12</v>
      </c>
      <c r="B3" s="8" t="s">
        <v>2</v>
      </c>
      <c r="C3" s="17">
        <v>23.1137486688352</v>
      </c>
      <c r="D3" s="17">
        <v>32.696879429355</v>
      </c>
      <c r="E3" s="17">
        <v>83.511423544852988</v>
      </c>
      <c r="F3" s="17">
        <v>9.5831307605198006</v>
      </c>
      <c r="G3" s="17">
        <v>23.1137486688352</v>
      </c>
      <c r="H3" s="18">
        <f t="shared" ref="H3:H11" si="1">E3/SUM($E3:$G3)</f>
        <v>0.71863560010327365</v>
      </c>
      <c r="I3" s="18">
        <f t="shared" ref="I3:I11" si="2">F3/SUM($E3:$G3)</f>
        <v>8.2465112347839223E-2</v>
      </c>
      <c r="J3" s="18">
        <f t="shared" ref="J3:J11" si="3">G3/SUM($E3:$G3)</f>
        <v>0.19889928754888722</v>
      </c>
    </row>
    <row r="4" spans="1:10" ht="15" customHeight="1" x14ac:dyDescent="0.3">
      <c r="A4" s="8">
        <v>13</v>
      </c>
      <c r="B4" s="8" t="s">
        <v>3</v>
      </c>
      <c r="C4" s="17">
        <v>4.79361348649915</v>
      </c>
      <c r="D4" s="17">
        <v>8.8409259496771693</v>
      </c>
      <c r="E4" s="17">
        <v>73.09008076142203</v>
      </c>
      <c r="F4" s="17">
        <v>4.0473124631780193</v>
      </c>
      <c r="G4" s="17">
        <v>4.79361348649915</v>
      </c>
      <c r="H4" s="18">
        <f t="shared" si="1"/>
        <v>0.89209303895347491</v>
      </c>
      <c r="I4" s="18">
        <f t="shared" si="2"/>
        <v>4.9399032498763734E-2</v>
      </c>
      <c r="J4" s="18">
        <f t="shared" si="3"/>
        <v>5.8507928547761379E-2</v>
      </c>
    </row>
    <row r="5" spans="1:10" ht="15" customHeight="1" x14ac:dyDescent="0.3">
      <c r="A5" s="8">
        <v>14</v>
      </c>
      <c r="B5" s="8" t="s">
        <v>4</v>
      </c>
      <c r="C5" s="17">
        <v>1.36356776637736</v>
      </c>
      <c r="D5" s="17">
        <v>3.6535015220768998</v>
      </c>
      <c r="E5" s="17">
        <v>95.411614581325708</v>
      </c>
      <c r="F5" s="17">
        <v>2.2899337556995398</v>
      </c>
      <c r="G5" s="17">
        <v>1.36356776637736</v>
      </c>
      <c r="H5" s="18">
        <f t="shared" si="1"/>
        <v>0.96312020148178668</v>
      </c>
      <c r="I5" s="18">
        <f t="shared" si="2"/>
        <v>2.3115440083968035E-2</v>
      </c>
      <c r="J5" s="18">
        <f t="shared" si="3"/>
        <v>1.3764358434245305E-2</v>
      </c>
    </row>
    <row r="6" spans="1:10" ht="15" customHeight="1" x14ac:dyDescent="0.3">
      <c r="A6" s="8">
        <v>15</v>
      </c>
      <c r="B6" s="8" t="s">
        <v>5</v>
      </c>
      <c r="C6" s="14" t="s">
        <v>53</v>
      </c>
      <c r="D6" s="14" t="s">
        <v>53</v>
      </c>
      <c r="E6" s="17">
        <v>140.80865948823799</v>
      </c>
      <c r="F6" s="14" t="s">
        <v>53</v>
      </c>
      <c r="G6" s="14" t="s">
        <v>53</v>
      </c>
      <c r="H6" s="14" t="s">
        <v>53</v>
      </c>
      <c r="I6" s="14" t="s">
        <v>53</v>
      </c>
      <c r="J6" s="14" t="s">
        <v>53</v>
      </c>
    </row>
    <row r="7" spans="1:10" ht="15" customHeight="1" x14ac:dyDescent="0.3">
      <c r="A7" s="8">
        <v>16</v>
      </c>
      <c r="B7" s="8" t="s">
        <v>6</v>
      </c>
      <c r="C7" s="14" t="s">
        <v>53</v>
      </c>
      <c r="D7" s="14" t="s">
        <v>53</v>
      </c>
      <c r="E7" s="17">
        <v>71.724935845588192</v>
      </c>
      <c r="F7" s="14" t="s">
        <v>53</v>
      </c>
      <c r="G7" s="14" t="s">
        <v>53</v>
      </c>
      <c r="H7" s="14" t="s">
        <v>53</v>
      </c>
      <c r="I7" s="14" t="s">
        <v>53</v>
      </c>
      <c r="J7" s="14" t="s">
        <v>53</v>
      </c>
    </row>
    <row r="8" spans="1:10" ht="15" customHeight="1" x14ac:dyDescent="0.3">
      <c r="A8" s="8">
        <v>17</v>
      </c>
      <c r="B8" s="8" t="s">
        <v>7</v>
      </c>
      <c r="C8" s="14" t="s">
        <v>53</v>
      </c>
      <c r="D8" s="14" t="s">
        <v>53</v>
      </c>
      <c r="E8" s="17">
        <v>65.608038173798491</v>
      </c>
      <c r="F8" s="14" t="s">
        <v>53</v>
      </c>
      <c r="G8" s="14" t="s">
        <v>53</v>
      </c>
      <c r="H8" s="14" t="s">
        <v>53</v>
      </c>
      <c r="I8" s="14" t="s">
        <v>53</v>
      </c>
      <c r="J8" s="14" t="s">
        <v>53</v>
      </c>
    </row>
    <row r="9" spans="1:10" ht="15" customHeight="1" x14ac:dyDescent="0.3">
      <c r="A9" s="8">
        <v>18</v>
      </c>
      <c r="B9" s="8" t="s">
        <v>8</v>
      </c>
      <c r="C9" s="14" t="s">
        <v>53</v>
      </c>
      <c r="D9" s="14" t="s">
        <v>53</v>
      </c>
      <c r="E9" s="17">
        <v>10.7260827385076</v>
      </c>
      <c r="F9" s="14" t="s">
        <v>53</v>
      </c>
      <c r="G9" s="14" t="s">
        <v>53</v>
      </c>
      <c r="H9" s="14" t="s">
        <v>53</v>
      </c>
      <c r="I9" s="14" t="s">
        <v>53</v>
      </c>
      <c r="J9" s="14" t="s">
        <v>53</v>
      </c>
    </row>
    <row r="10" spans="1:10" ht="15" customHeight="1" x14ac:dyDescent="0.3">
      <c r="A10" s="8">
        <v>19</v>
      </c>
      <c r="B10" s="8" t="s">
        <v>9</v>
      </c>
      <c r="C10" s="14" t="s">
        <v>53</v>
      </c>
      <c r="D10" s="14" t="s">
        <v>53</v>
      </c>
      <c r="E10" s="17">
        <v>18.3737722696983</v>
      </c>
      <c r="F10" s="14" t="s">
        <v>53</v>
      </c>
      <c r="G10" s="14" t="s">
        <v>53</v>
      </c>
      <c r="H10" s="14" t="s">
        <v>53</v>
      </c>
      <c r="I10" s="14" t="s">
        <v>53</v>
      </c>
      <c r="J10" s="14" t="s">
        <v>53</v>
      </c>
    </row>
    <row r="11" spans="1:10" ht="15" customHeight="1" x14ac:dyDescent="0.25">
      <c r="A11" s="64"/>
      <c r="B11" s="64"/>
      <c r="C11" s="11">
        <f>SUM(C2:C10)</f>
        <v>52.480225515854407</v>
      </c>
      <c r="D11" s="11">
        <f t="shared" ref="D11:G11" si="4">SUM(D2:D10)</f>
        <v>84.854878919874764</v>
      </c>
      <c r="E11" s="11">
        <f t="shared" si="4"/>
        <v>921.8821906717576</v>
      </c>
      <c r="F11" s="11">
        <f t="shared" si="4"/>
        <v>32.374653404020357</v>
      </c>
      <c r="G11" s="11">
        <f t="shared" si="4"/>
        <v>52.480225515854407</v>
      </c>
      <c r="H11" s="19">
        <f t="shared" si="1"/>
        <v>0.9157129686758283</v>
      </c>
      <c r="I11" s="19">
        <f t="shared" si="2"/>
        <v>3.2158002701889822E-2</v>
      </c>
      <c r="J11" s="19">
        <f t="shared" si="3"/>
        <v>5.21290286222819E-2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10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  <c r="J2" s="13" t="s">
        <v>53</v>
      </c>
    </row>
    <row r="3" spans="1:10" ht="15" customHeight="1" x14ac:dyDescent="0.3">
      <c r="A3" s="8">
        <v>12</v>
      </c>
      <c r="B3" s="8" t="s">
        <v>12</v>
      </c>
      <c r="C3" s="14" t="s">
        <v>53</v>
      </c>
      <c r="D3" s="14" t="s">
        <v>53</v>
      </c>
      <c r="E3" s="14" t="s">
        <v>53</v>
      </c>
      <c r="F3" s="14" t="s">
        <v>53</v>
      </c>
      <c r="G3" s="14" t="s">
        <v>53</v>
      </c>
      <c r="H3" s="14" t="s">
        <v>53</v>
      </c>
      <c r="I3" s="14" t="s">
        <v>53</v>
      </c>
      <c r="J3" s="14" t="s">
        <v>53</v>
      </c>
    </row>
    <row r="4" spans="1:10" ht="15" customHeight="1" x14ac:dyDescent="0.3">
      <c r="A4" s="8">
        <v>13</v>
      </c>
      <c r="B4" s="8" t="s">
        <v>13</v>
      </c>
      <c r="C4" s="17">
        <v>20.749793371640301</v>
      </c>
      <c r="D4" s="17">
        <v>29.113308268891398</v>
      </c>
      <c r="E4" s="17">
        <v>256.37823023053863</v>
      </c>
      <c r="F4" s="17">
        <v>8.3635148972510969</v>
      </c>
      <c r="G4" s="17">
        <v>20.749793371640301</v>
      </c>
      <c r="H4" s="18">
        <f t="shared" ref="H4:H11" si="0">E4/SUM($E4:$G4)</f>
        <v>0.89802391895075551</v>
      </c>
      <c r="I4" s="18">
        <f t="shared" ref="I4:I11" si="1">F4/SUM($E4:$G4)</f>
        <v>2.9295141079173505E-2</v>
      </c>
      <c r="J4" s="18">
        <f t="shared" ref="J4:J11" si="2">G4/SUM($E4:$G4)</f>
        <v>7.2680939970071051E-2</v>
      </c>
    </row>
    <row r="5" spans="1:10" ht="15" customHeight="1" x14ac:dyDescent="0.3">
      <c r="A5" s="8">
        <v>21</v>
      </c>
      <c r="B5" s="8" t="s">
        <v>14</v>
      </c>
      <c r="C5" s="14" t="s">
        <v>53</v>
      </c>
      <c r="D5" s="14" t="s">
        <v>53</v>
      </c>
      <c r="E5" s="14" t="s">
        <v>53</v>
      </c>
      <c r="F5" s="14" t="s">
        <v>53</v>
      </c>
      <c r="G5" s="14" t="s">
        <v>53</v>
      </c>
      <c r="H5" s="14" t="s">
        <v>53</v>
      </c>
      <c r="I5" s="14" t="s">
        <v>53</v>
      </c>
      <c r="J5" s="14" t="s">
        <v>53</v>
      </c>
    </row>
    <row r="6" spans="1:10" ht="15" customHeight="1" x14ac:dyDescent="0.3">
      <c r="A6" s="8">
        <v>22</v>
      </c>
      <c r="B6" s="8" t="s">
        <v>15</v>
      </c>
      <c r="C6" s="14" t="s">
        <v>53</v>
      </c>
      <c r="D6" s="14" t="s">
        <v>53</v>
      </c>
      <c r="E6" s="14" t="s">
        <v>53</v>
      </c>
      <c r="F6" s="14" t="s">
        <v>53</v>
      </c>
      <c r="G6" s="14" t="s">
        <v>53</v>
      </c>
      <c r="H6" s="14" t="s">
        <v>53</v>
      </c>
      <c r="I6" s="14" t="s">
        <v>53</v>
      </c>
      <c r="J6" s="14" t="s">
        <v>53</v>
      </c>
    </row>
    <row r="7" spans="1:10" ht="15" customHeight="1" x14ac:dyDescent="0.3">
      <c r="A7" s="8">
        <v>23</v>
      </c>
      <c r="B7" s="8" t="s">
        <v>16</v>
      </c>
      <c r="C7" s="14" t="s">
        <v>53</v>
      </c>
      <c r="D7" s="14" t="s">
        <v>53</v>
      </c>
      <c r="E7" s="14" t="s">
        <v>53</v>
      </c>
      <c r="F7" s="14" t="s">
        <v>53</v>
      </c>
      <c r="G7" s="14" t="s">
        <v>53</v>
      </c>
      <c r="H7" s="14" t="s">
        <v>53</v>
      </c>
      <c r="I7" s="14" t="s">
        <v>53</v>
      </c>
      <c r="J7" s="14" t="s">
        <v>53</v>
      </c>
    </row>
    <row r="8" spans="1:10" ht="15" customHeight="1" x14ac:dyDescent="0.3">
      <c r="A8" s="8">
        <v>31</v>
      </c>
      <c r="B8" s="8" t="s">
        <v>17</v>
      </c>
      <c r="C8" s="17">
        <v>13.975880914293001</v>
      </c>
      <c r="D8" s="17">
        <v>25.605392074426501</v>
      </c>
      <c r="E8" s="17">
        <v>268.39973694311851</v>
      </c>
      <c r="F8" s="17">
        <v>11.6295111601335</v>
      </c>
      <c r="G8" s="17">
        <v>13.975880914293001</v>
      </c>
      <c r="H8" s="18">
        <f t="shared" si="0"/>
        <v>0.91290834904822871</v>
      </c>
      <c r="I8" s="18">
        <f t="shared" si="1"/>
        <v>3.9555470338204536E-2</v>
      </c>
      <c r="J8" s="18">
        <f t="shared" si="2"/>
        <v>4.7536180613566702E-2</v>
      </c>
    </row>
    <row r="9" spans="1:10" ht="15" customHeight="1" x14ac:dyDescent="0.3">
      <c r="A9" s="8">
        <v>32</v>
      </c>
      <c r="B9" s="8" t="s">
        <v>18</v>
      </c>
      <c r="C9" s="17">
        <v>8.707039144408899</v>
      </c>
      <c r="D9" s="17">
        <v>16.634977940952599</v>
      </c>
      <c r="E9" s="17">
        <v>252.38460172650539</v>
      </c>
      <c r="F9" s="17">
        <v>7.9279387965436996</v>
      </c>
      <c r="G9" s="17">
        <v>8.707039144408899</v>
      </c>
      <c r="H9" s="18">
        <f t="shared" si="0"/>
        <v>0.93816443412217232</v>
      </c>
      <c r="I9" s="18">
        <f t="shared" si="1"/>
        <v>2.9469746426426018E-2</v>
      </c>
      <c r="J9" s="18">
        <f t="shared" si="2"/>
        <v>3.2365819451401615E-2</v>
      </c>
    </row>
    <row r="10" spans="1:10" ht="15" customHeight="1" x14ac:dyDescent="0.3">
      <c r="A10" s="8">
        <v>33</v>
      </c>
      <c r="B10" s="8" t="s">
        <v>19</v>
      </c>
      <c r="C10" s="17">
        <v>9.04751208551221</v>
      </c>
      <c r="D10" s="17">
        <v>13.501200635604301</v>
      </c>
      <c r="E10" s="17">
        <v>144.7196217715927</v>
      </c>
      <c r="F10" s="17">
        <v>4.4536885500920906</v>
      </c>
      <c r="G10" s="17">
        <v>9.04751208551221</v>
      </c>
      <c r="H10" s="18">
        <f t="shared" si="0"/>
        <v>0.91466862306620034</v>
      </c>
      <c r="I10" s="18">
        <f t="shared" si="1"/>
        <v>2.814856149988957E-2</v>
      </c>
      <c r="J10" s="18">
        <f t="shared" si="2"/>
        <v>5.7182815433910072E-2</v>
      </c>
    </row>
    <row r="11" spans="1:10" ht="15" customHeight="1" x14ac:dyDescent="0.25">
      <c r="A11" s="64"/>
      <c r="B11" s="64"/>
      <c r="C11" s="11">
        <f>SUM(C2:C10)</f>
        <v>52.480225515854414</v>
      </c>
      <c r="D11" s="11">
        <f t="shared" ref="D11:G11" si="3">SUM(D2:D10)</f>
        <v>84.854878919874807</v>
      </c>
      <c r="E11" s="11">
        <f t="shared" si="3"/>
        <v>921.8821906717551</v>
      </c>
      <c r="F11" s="11">
        <f t="shared" si="3"/>
        <v>32.374653404020385</v>
      </c>
      <c r="G11" s="11">
        <f t="shared" si="3"/>
        <v>52.480225515854414</v>
      </c>
      <c r="H11" s="19">
        <f t="shared" si="0"/>
        <v>0.91571296867582808</v>
      </c>
      <c r="I11" s="19">
        <f t="shared" si="1"/>
        <v>3.2158002701889933E-2</v>
      </c>
      <c r="J11" s="19">
        <f t="shared" si="2"/>
        <v>5.2129028622282039E-2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0</v>
      </c>
      <c r="D2" s="21">
        <v>15.7010624330981</v>
      </c>
      <c r="E2" s="15">
        <v>63.713203357790597</v>
      </c>
      <c r="F2" s="15">
        <v>141.73999634732598</v>
      </c>
      <c r="G2" s="15">
        <v>181.13689314887199</v>
      </c>
      <c r="H2" s="16">
        <v>0</v>
      </c>
      <c r="I2" s="16">
        <v>3.9029101750679467E-2</v>
      </c>
      <c r="J2" s="16">
        <v>0.15837584923368003</v>
      </c>
      <c r="K2" s="16">
        <v>0.35233187328261345</v>
      </c>
      <c r="L2" s="16">
        <v>0.4502631757330271</v>
      </c>
    </row>
    <row r="3" spans="1:12" ht="15" customHeight="1" x14ac:dyDescent="0.3">
      <c r="A3" s="22">
        <v>12</v>
      </c>
      <c r="B3" s="22" t="s">
        <v>2</v>
      </c>
      <c r="C3" s="23">
        <v>0</v>
      </c>
      <c r="D3" s="23">
        <v>0.74817312055769403</v>
      </c>
      <c r="E3" s="17">
        <v>22.1739643117869</v>
      </c>
      <c r="F3" s="17">
        <v>40.5166266238815</v>
      </c>
      <c r="G3" s="17">
        <v>52.769538917981492</v>
      </c>
      <c r="H3" s="18">
        <v>0</v>
      </c>
      <c r="I3" s="18">
        <v>6.4382070937198952E-3</v>
      </c>
      <c r="J3" s="18">
        <v>0.19081222033427686</v>
      </c>
      <c r="K3" s="18">
        <v>0.34865517856219069</v>
      </c>
      <c r="L3" s="18">
        <v>0.45409439400981255</v>
      </c>
    </row>
    <row r="4" spans="1:12" ht="15" customHeight="1" x14ac:dyDescent="0.3">
      <c r="A4" s="22">
        <v>13</v>
      </c>
      <c r="B4" s="22" t="s">
        <v>3</v>
      </c>
      <c r="C4" s="23">
        <v>0</v>
      </c>
      <c r="D4" s="23">
        <v>3.5056639625196899</v>
      </c>
      <c r="E4" s="17">
        <v>30.3403197798619</v>
      </c>
      <c r="F4" s="17">
        <v>29.432976576264803</v>
      </c>
      <c r="G4" s="17">
        <v>18.652046392454299</v>
      </c>
      <c r="H4" s="18">
        <v>0</v>
      </c>
      <c r="I4" s="18">
        <v>4.2788000578109747E-2</v>
      </c>
      <c r="J4" s="18">
        <v>0.37031547637203804</v>
      </c>
      <c r="K4" s="18">
        <v>0.35924099749011112</v>
      </c>
      <c r="L4" s="18">
        <v>0.22765552555974106</v>
      </c>
    </row>
    <row r="5" spans="1:12" ht="15" customHeight="1" x14ac:dyDescent="0.3">
      <c r="A5" s="22">
        <v>14</v>
      </c>
      <c r="B5" s="22" t="s">
        <v>4</v>
      </c>
      <c r="C5" s="23">
        <v>0</v>
      </c>
      <c r="D5" s="23">
        <v>10.4181863546931</v>
      </c>
      <c r="E5" s="17">
        <v>27.874335185780399</v>
      </c>
      <c r="F5" s="17">
        <v>22.693842357868199</v>
      </c>
      <c r="G5" s="17">
        <v>38.078752205062194</v>
      </c>
      <c r="H5" s="18">
        <v>0</v>
      </c>
      <c r="I5" s="18">
        <v>0.10516503451950357</v>
      </c>
      <c r="J5" s="18">
        <v>0.2813738708657571</v>
      </c>
      <c r="K5" s="18">
        <v>0.22908005613379012</v>
      </c>
      <c r="L5" s="18">
        <v>0.38438103848094923</v>
      </c>
    </row>
    <row r="6" spans="1:12" ht="15" customHeight="1" x14ac:dyDescent="0.3">
      <c r="A6" s="22">
        <v>15</v>
      </c>
      <c r="B6" s="22" t="s">
        <v>5</v>
      </c>
      <c r="C6" s="23">
        <v>0</v>
      </c>
      <c r="D6" s="23">
        <v>9.9215373461868506</v>
      </c>
      <c r="E6" s="17">
        <v>37.895724650159295</v>
      </c>
      <c r="F6" s="17">
        <v>32.272658412807601</v>
      </c>
      <c r="G6" s="17">
        <v>60.718739079085594</v>
      </c>
      <c r="H6" s="18">
        <v>0</v>
      </c>
      <c r="I6" s="18">
        <v>7.0461130602663818E-2</v>
      </c>
      <c r="J6" s="18">
        <v>0.26912921966510467</v>
      </c>
      <c r="K6" s="18">
        <v>0.22919512571244302</v>
      </c>
      <c r="L6" s="18">
        <v>0.43121452401978838</v>
      </c>
    </row>
    <row r="7" spans="1:12" ht="15" customHeight="1" x14ac:dyDescent="0.3">
      <c r="A7" s="22">
        <v>16</v>
      </c>
      <c r="B7" s="22" t="s">
        <v>6</v>
      </c>
      <c r="C7" s="23">
        <v>0</v>
      </c>
      <c r="D7" s="23">
        <v>3.76838373113184</v>
      </c>
      <c r="E7" s="17">
        <v>12.2460876014745</v>
      </c>
      <c r="F7" s="17">
        <v>13.581993526123499</v>
      </c>
      <c r="G7" s="17">
        <v>42.128470986860698</v>
      </c>
      <c r="H7" s="18">
        <v>0</v>
      </c>
      <c r="I7" s="18">
        <v>5.2539380993583844E-2</v>
      </c>
      <c r="J7" s="18">
        <v>0.17073682195879381</v>
      </c>
      <c r="K7" s="18">
        <v>0.18936222620488388</v>
      </c>
      <c r="L7" s="18">
        <v>0.58736157084273843</v>
      </c>
    </row>
    <row r="8" spans="1:12" ht="15" customHeight="1" x14ac:dyDescent="0.3">
      <c r="A8" s="22">
        <v>17</v>
      </c>
      <c r="B8" s="22" t="s">
        <v>7</v>
      </c>
      <c r="C8" s="23">
        <v>0</v>
      </c>
      <c r="D8" s="23">
        <v>0.63667353788422998</v>
      </c>
      <c r="E8" s="17">
        <v>10.440073122653599</v>
      </c>
      <c r="F8" s="17">
        <v>17.7597571962941</v>
      </c>
      <c r="G8" s="17">
        <v>36.7715343169641</v>
      </c>
      <c r="H8" s="18">
        <v>0</v>
      </c>
      <c r="I8" s="18">
        <v>9.7042002109204734E-3</v>
      </c>
      <c r="J8" s="18">
        <v>0.15912795769015059</v>
      </c>
      <c r="K8" s="18">
        <v>0.27069483695349056</v>
      </c>
      <c r="L8" s="18">
        <v>0.56047300514543841</v>
      </c>
    </row>
    <row r="9" spans="1:12" ht="15" customHeight="1" x14ac:dyDescent="0.3">
      <c r="A9" s="22">
        <v>18</v>
      </c>
      <c r="B9" s="22" t="s">
        <v>8</v>
      </c>
      <c r="C9" s="23">
        <v>0</v>
      </c>
      <c r="D9" s="23">
        <v>0</v>
      </c>
      <c r="E9" s="17">
        <v>0.13732437291827201</v>
      </c>
      <c r="F9" s="17">
        <v>1.73633247272664</v>
      </c>
      <c r="G9" s="17">
        <v>8.8524258928637405</v>
      </c>
      <c r="H9" s="18">
        <v>0</v>
      </c>
      <c r="I9" s="18">
        <v>0</v>
      </c>
      <c r="J9" s="18">
        <v>1.2802844828452767E-2</v>
      </c>
      <c r="K9" s="18">
        <v>0.16187945917039034</v>
      </c>
      <c r="L9" s="18">
        <v>0.82531769600115679</v>
      </c>
    </row>
    <row r="10" spans="1:12" ht="15" customHeight="1" x14ac:dyDescent="0.3">
      <c r="A10" s="22">
        <v>19</v>
      </c>
      <c r="B10" s="22" t="s">
        <v>9</v>
      </c>
      <c r="C10" s="23">
        <v>0</v>
      </c>
      <c r="D10" s="23">
        <v>3.9899585669029496</v>
      </c>
      <c r="E10" s="17">
        <v>8.3232046869458696</v>
      </c>
      <c r="F10" s="17">
        <v>2.6866025756004399</v>
      </c>
      <c r="G10" s="17">
        <v>3.3740064402491297</v>
      </c>
      <c r="H10" s="18">
        <v>0</v>
      </c>
      <c r="I10" s="18">
        <v>0.21715511155447917</v>
      </c>
      <c r="J10" s="18">
        <v>0.45299378727319439</v>
      </c>
      <c r="K10" s="18">
        <v>0.14621943366692991</v>
      </c>
      <c r="L10" s="18">
        <v>0.18363166750539653</v>
      </c>
    </row>
    <row r="11" spans="1:12" ht="15" customHeight="1" x14ac:dyDescent="0.25">
      <c r="A11" s="64"/>
      <c r="B11" s="64"/>
      <c r="C11" s="24">
        <f t="shared" ref="C11:G11" si="0">SUM(C2:C10)</f>
        <v>0</v>
      </c>
      <c r="D11" s="24">
        <f t="shared" si="0"/>
        <v>48.689639052974456</v>
      </c>
      <c r="E11" s="11">
        <f t="shared" si="0"/>
        <v>213.14423706937131</v>
      </c>
      <c r="F11" s="11">
        <f t="shared" si="0"/>
        <v>302.42078608889278</v>
      </c>
      <c r="G11" s="11">
        <f t="shared" si="0"/>
        <v>442.48240738039323</v>
      </c>
      <c r="H11" s="19">
        <v>0</v>
      </c>
      <c r="I11" s="19">
        <v>4.8363808707992346E-2</v>
      </c>
      <c r="J11" s="19">
        <v>0.21171787898485767</v>
      </c>
      <c r="K11" s="19">
        <v>0.30039699065771497</v>
      </c>
      <c r="L11" s="19">
        <v>0.43952132164943503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6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5">
        <v>402.11507400000005</v>
      </c>
      <c r="D2" s="15">
        <v>402.29115528709201</v>
      </c>
      <c r="E2" s="15">
        <f t="shared" ref="E2:E11" si="0">ROUND(D2,0)-ROUND(C2,0)</f>
        <v>0</v>
      </c>
      <c r="F2" s="26">
        <f t="shared" ref="F2:F11" si="1">D2/C2-1</f>
        <v>4.3788780495201962E-4</v>
      </c>
    </row>
    <row r="3" spans="1:6" ht="15" customHeight="1" x14ac:dyDescent="0.3">
      <c r="A3" s="8">
        <v>12</v>
      </c>
      <c r="B3" s="8" t="s">
        <v>2</v>
      </c>
      <c r="C3" s="17">
        <v>117.7274254</v>
      </c>
      <c r="D3" s="17">
        <v>116.208302974208</v>
      </c>
      <c r="E3" s="17">
        <f t="shared" si="0"/>
        <v>-2</v>
      </c>
      <c r="F3" s="27">
        <f t="shared" si="1"/>
        <v>-1.2903725878914973E-2</v>
      </c>
    </row>
    <row r="4" spans="1:6" ht="15" customHeight="1" x14ac:dyDescent="0.3">
      <c r="A4" s="8">
        <v>13</v>
      </c>
      <c r="B4" s="8" t="s">
        <v>3</v>
      </c>
      <c r="C4" s="17">
        <v>84.487459510000008</v>
      </c>
      <c r="D4" s="17">
        <v>81.931006711099201</v>
      </c>
      <c r="E4" s="17">
        <f t="shared" si="0"/>
        <v>-2</v>
      </c>
      <c r="F4" s="27">
        <f t="shared" si="1"/>
        <v>-3.0258369866100976E-2</v>
      </c>
    </row>
    <row r="5" spans="1:6" ht="15" customHeight="1" x14ac:dyDescent="0.3">
      <c r="A5" s="8">
        <v>14</v>
      </c>
      <c r="B5" s="8" t="s">
        <v>4</v>
      </c>
      <c r="C5" s="17">
        <v>97.517307250000002</v>
      </c>
      <c r="D5" s="17">
        <v>99.065116103402602</v>
      </c>
      <c r="E5" s="17">
        <f t="shared" si="0"/>
        <v>1</v>
      </c>
      <c r="F5" s="27">
        <f t="shared" si="1"/>
        <v>1.58721451304491E-2</v>
      </c>
    </row>
    <row r="6" spans="1:6" ht="15" customHeight="1" x14ac:dyDescent="0.3">
      <c r="A6" s="8">
        <v>15</v>
      </c>
      <c r="B6" s="8" t="s">
        <v>5</v>
      </c>
      <c r="C6" s="17">
        <v>143.73856459999999</v>
      </c>
      <c r="D6" s="17">
        <v>140.80865948823799</v>
      </c>
      <c r="E6" s="17">
        <f t="shared" si="0"/>
        <v>-3</v>
      </c>
      <c r="F6" s="27">
        <f t="shared" si="1"/>
        <v>-2.038357012897285E-2</v>
      </c>
    </row>
    <row r="7" spans="1:6" ht="15" customHeight="1" x14ac:dyDescent="0.3">
      <c r="A7" s="8">
        <v>16</v>
      </c>
      <c r="B7" s="8" t="s">
        <v>6</v>
      </c>
      <c r="C7" s="17">
        <v>71.803336329999993</v>
      </c>
      <c r="D7" s="17">
        <v>71.724935845588192</v>
      </c>
      <c r="E7" s="17">
        <f t="shared" si="0"/>
        <v>0</v>
      </c>
      <c r="F7" s="27">
        <f t="shared" si="1"/>
        <v>-1.0918780159668851E-3</v>
      </c>
    </row>
    <row r="8" spans="1:6" ht="15" customHeight="1" x14ac:dyDescent="0.3">
      <c r="A8" s="8">
        <v>17</v>
      </c>
      <c r="B8" s="8" t="s">
        <v>7</v>
      </c>
      <c r="C8" s="17">
        <v>68.371546230000007</v>
      </c>
      <c r="D8" s="17">
        <v>65.608038173798491</v>
      </c>
      <c r="E8" s="17">
        <f t="shared" si="0"/>
        <v>-2</v>
      </c>
      <c r="F8" s="27">
        <f t="shared" si="1"/>
        <v>-4.0418978487120172E-2</v>
      </c>
    </row>
    <row r="9" spans="1:6" ht="15" customHeight="1" x14ac:dyDescent="0.3">
      <c r="A9" s="8">
        <v>18</v>
      </c>
      <c r="B9" s="8" t="s">
        <v>8</v>
      </c>
      <c r="C9" s="17">
        <v>3.7244428690000002</v>
      </c>
      <c r="D9" s="17">
        <v>10.7260827385076</v>
      </c>
      <c r="E9" s="17">
        <f t="shared" si="0"/>
        <v>7</v>
      </c>
      <c r="F9" s="27">
        <f t="shared" si="1"/>
        <v>1.8799160346329908</v>
      </c>
    </row>
    <row r="10" spans="1:6" ht="15" customHeight="1" x14ac:dyDescent="0.3">
      <c r="A10" s="8">
        <v>19</v>
      </c>
      <c r="B10" s="8" t="s">
        <v>9</v>
      </c>
      <c r="C10" s="17">
        <v>16.128962250000001</v>
      </c>
      <c r="D10" s="17">
        <v>18.3737722696983</v>
      </c>
      <c r="E10" s="17">
        <f t="shared" si="0"/>
        <v>2</v>
      </c>
      <c r="F10" s="27">
        <f t="shared" si="1"/>
        <v>0.13917882532698589</v>
      </c>
    </row>
    <row r="11" spans="1:6" ht="15" customHeight="1" x14ac:dyDescent="0.25">
      <c r="A11" s="64"/>
      <c r="B11" s="64"/>
      <c r="C11" s="11">
        <f t="shared" ref="C11:D11" si="2">SUM(C2:C10)</f>
        <v>1005.6141184390001</v>
      </c>
      <c r="D11" s="11">
        <f t="shared" si="2"/>
        <v>1006.7370695916325</v>
      </c>
      <c r="E11" s="25">
        <f t="shared" si="0"/>
        <v>1</v>
      </c>
      <c r="F11" s="28">
        <f t="shared" si="1"/>
        <v>1.1166819678063433E-3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2022-08-30T11:14:57Z</dcterms:created>
  <dcterms:modified xsi:type="dcterms:W3CDTF">2022-10-24T13:03:20Z</dcterms:modified>
</cp:coreProperties>
</file>