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BA646051-E27C-451D-97BD-67778EE62BF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E2" i="2"/>
  <c r="E3" i="2"/>
  <c r="E4" i="2"/>
  <c r="E5" i="2"/>
  <c r="E6" i="2"/>
  <c r="E7" i="2"/>
  <c r="E8" i="2"/>
  <c r="C11" i="2"/>
  <c r="D11" i="2"/>
  <c r="C11" i="3"/>
  <c r="D11" i="3"/>
  <c r="E11" i="3"/>
  <c r="F11" i="3"/>
  <c r="G11" i="3"/>
  <c r="H3" i="5"/>
  <c r="I3" i="5"/>
  <c r="J3" i="5"/>
  <c r="H4" i="5"/>
  <c r="I4" i="5"/>
  <c r="J4" i="5"/>
  <c r="H5" i="5"/>
  <c r="I5" i="5"/>
  <c r="J5" i="5"/>
  <c r="H6" i="5"/>
  <c r="I6" i="5"/>
  <c r="J6" i="5"/>
  <c r="H7" i="5"/>
  <c r="I7" i="5"/>
  <c r="J7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3" i="8" s="1"/>
  <c r="I3" i="8"/>
  <c r="I4" i="8"/>
  <c r="I5" i="8"/>
  <c r="I6" i="8"/>
  <c r="I7" i="8"/>
  <c r="I8" i="8"/>
  <c r="I9" i="8"/>
  <c r="I10" i="8"/>
  <c r="H3" i="8"/>
  <c r="H4" i="8"/>
  <c r="H5" i="8"/>
  <c r="H6" i="8"/>
  <c r="H7" i="8"/>
  <c r="H8" i="8"/>
  <c r="H9" i="8"/>
  <c r="H10" i="8"/>
  <c r="G3" i="8"/>
  <c r="G4" i="8"/>
  <c r="G5" i="8"/>
  <c r="G6" i="8"/>
  <c r="G7" i="8"/>
  <c r="G8" i="8"/>
  <c r="G9" i="8"/>
  <c r="G10" i="8"/>
  <c r="F11" i="9"/>
  <c r="E11" i="9"/>
  <c r="C11" i="9"/>
  <c r="D6" i="9" s="1"/>
  <c r="I3" i="9"/>
  <c r="I4" i="9"/>
  <c r="I5" i="9"/>
  <c r="I6" i="9"/>
  <c r="I7" i="9"/>
  <c r="I8" i="9"/>
  <c r="I9" i="9"/>
  <c r="I2" i="9"/>
  <c r="H3" i="9"/>
  <c r="H4" i="9"/>
  <c r="H5" i="9"/>
  <c r="H6" i="9"/>
  <c r="H7" i="9"/>
  <c r="H8" i="9"/>
  <c r="H9" i="9"/>
  <c r="H2" i="9"/>
  <c r="G3" i="9"/>
  <c r="G4" i="9"/>
  <c r="G5" i="9"/>
  <c r="G6" i="9"/>
  <c r="G7" i="9"/>
  <c r="G8" i="9"/>
  <c r="G9" i="9"/>
  <c r="G10" i="9"/>
  <c r="G2" i="9"/>
  <c r="J11" i="7" l="1"/>
  <c r="J11" i="5"/>
  <c r="F11" i="2"/>
  <c r="E11" i="2"/>
  <c r="H11" i="5"/>
  <c r="I11" i="5"/>
  <c r="I11" i="7"/>
  <c r="H11" i="7"/>
  <c r="D7" i="8"/>
  <c r="D8" i="8"/>
  <c r="D5" i="8"/>
  <c r="D9" i="8"/>
  <c r="D4" i="8"/>
  <c r="D6" i="8"/>
  <c r="D10" i="8"/>
  <c r="G11" i="8"/>
  <c r="H11" i="8"/>
  <c r="I11" i="8"/>
  <c r="D8" i="9"/>
  <c r="D10" i="9"/>
  <c r="D7" i="9"/>
  <c r="D9" i="9"/>
  <c r="I11" i="9"/>
  <c r="G11" i="9"/>
  <c r="D4" i="9"/>
  <c r="H11" i="9"/>
  <c r="D2" i="9"/>
  <c r="D3" i="9"/>
  <c r="D5" i="9"/>
</calcChain>
</file>

<file path=xl/sharedStrings.xml><?xml version="1.0" encoding="utf-8"?>
<sst xmlns="http://schemas.openxmlformats.org/spreadsheetml/2006/main" count="276" uniqueCount="129">
  <si>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</si>
  <si>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</si>
  <si>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</si>
  <si>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</si>
  <si>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</si>
  <si>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</si>
  <si>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</si>
  <si>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</si>
  <si>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</si>
  <si>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</si>
  <si>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</si>
  <si>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</si>
  <si>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</si>
  <si>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</si>
  <si>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</si>
  <si>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</si>
  <si>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</si>
  <si>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</si>
  <si>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</si>
  <si>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</si>
  <si>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</si>
  <si>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</si>
  <si>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</si>
  <si>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</si>
  <si>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</si>
  <si>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</si>
  <si>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</si>
  <si>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</si>
  <si>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</si>
  <si>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</si>
  <si>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</si>
  <si>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</si>
  <si>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</si>
  <si>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</si>
  <si>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</si>
  <si>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</si>
  <si>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</si>
  <si>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</si>
  <si>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</si>
  <si>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</si>
  <si>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</si>
  <si>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</si>
  <si>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</si>
  <si>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</si>
  <si>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</si>
  <si>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</si>
  <si>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</si>
  <si>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</si>
  <si>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</si>
  <si>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</si>
  <si>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</si>
  <si>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</si>
  <si>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</si>
  <si>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</si>
  <si>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</si>
  <si>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</si>
  <si>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</si>
  <si>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</si>
  <si>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</si>
  <si>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</si>
  <si>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</si>
  <si>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</si>
  <si>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</si>
  <si>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</si>
  <si>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</si>
  <si>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</si>
  <si>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</si>
  <si>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</si>
  <si>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</si>
  <si>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</si>
  <si>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</si>
  <si>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</si>
  <si>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</si>
  <si>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</si>
  <si>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</si>
  <si>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</si>
  <si>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</si>
  <si>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</si>
  <si>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</si>
  <si>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</si>
  <si>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</si>
  <si>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</si>
  <si>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</si>
  <si>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</si>
  <si>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</si>
  <si>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</si>
  <si>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</si>
  <si>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</si>
  <si>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</si>
  <si>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</si>
  <si>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</si>
  <si>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</si>
  <si>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</si>
  <si>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</si>
  <si>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</si>
  <si>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</si>
  <si>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</si>
  <si>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</si>
  <si>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</si>
  <si>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</si>
  <si>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</si>
  <si>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</si>
  <si>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</si>
  <si>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</si>
  <si>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</si>
  <si>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</si>
  <si>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</si>
  <si>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</si>
  <si>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</si>
  <si>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</si>
  <si>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</si>
  <si>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</si>
  <si>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</si>
  <si>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</si>
  <si>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</si>
  <si>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</si>
  <si>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</si>
  <si>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</si>
  <si>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</si>
  <si>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</si>
  <si>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</si>
  <si>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</si>
  <si>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</si>
  <si>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SG</t>
  </si>
  <si>
    <t>ja</t>
  </si>
  <si>
    <t>In 65 Gemeinden sind die Verkehrszonen innerhalb der Bauzonen gemäss dem minimalen Geodatenmodell zugeordnet. In 12 Gemeinden sind die Verkehrsflächen ausgeschnitten.</t>
  </si>
  <si>
    <t>Die Golfplätze sind in der Bauzonenstatistik den Nichtbauzonen zugeordnet.</t>
  </si>
  <si>
    <t>57 ha Intensiverholungszonen und Grünzonen B sind neu den Zonen für öffentliche Nutzungen zugeordnet (2017 den Tourismus- und Freizeitzonen)  &gt; siehe Blatt "Vergleich 2017_2022", Code_HN 16/17</t>
  </si>
  <si>
    <t>1340 ha Verkehrszonen innerhalb der Bauzonen sind neu ausgeschieden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</si>
</sst>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5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2" fillId="0" borderId="5" xfId="1" applyNumberFormat="1" applyFont="1" applyBorder="1" applyAlignment="1">
      <alignment horizontal="right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5862.5216057503994</c:v>
                </c:pt>
                <c:pt idx="1">
                  <c:v>2201.3192188448002</c:v>
                </c:pt>
                <c:pt idx="2">
                  <c:v>1961.3413756209702</c:v>
                </c:pt>
                <c:pt idx="3">
                  <c:v>1050.04272881612</c:v>
                </c:pt>
                <c:pt idx="4">
                  <c:v>1811.5567711503199</c:v>
                </c:pt>
                <c:pt idx="5">
                  <c:v>465.63578862377602</c:v>
                </c:pt>
                <c:pt idx="6">
                  <c:v>405.784949974943</c:v>
                </c:pt>
                <c:pt idx="7">
                  <c:v>1339.7195273074399</c:v>
                </c:pt>
                <c:pt idx="8">
                  <c:v>3.5637761048977903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8D-444B-BDA2-D6B052CDDD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5343800"/>
        <c:axId val="865348392"/>
      </c:barChart>
      <c:catAx>
        <c:axId val="865343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348392"/>
        <c:crosses val="autoZero"/>
        <c:auto val="1"/>
        <c:lblAlgn val="ctr"/>
        <c:lblOffset val="100"/>
        <c:noMultiLvlLbl val="0"/>
      </c:catAx>
      <c:valAx>
        <c:axId val="86534839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534380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212.142041657314</c:v>
                </c:pt>
                <c:pt idx="1">
                  <c:v>60.343698642264094</c:v>
                </c:pt>
                <c:pt idx="2">
                  <c:v>145.15938922962499</c:v>
                </c:pt>
                <c:pt idx="3">
                  <c:v>98.552492075315698</c:v>
                </c:pt>
                <c:pt idx="4">
                  <c:v>139.17906649990201</c:v>
                </c:pt>
                <c:pt idx="5">
                  <c:v>20.627245835751701</c:v>
                </c:pt>
                <c:pt idx="6">
                  <c:v>26.621004044050398</c:v>
                </c:pt>
                <c:pt idx="7">
                  <c:v>147.27613070060698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6-4B35-B8DD-E6FBF350791D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639.96246678028797</c:v>
                </c:pt>
                <c:pt idx="1">
                  <c:v>201.17987039755201</c:v>
                </c:pt>
                <c:pt idx="2">
                  <c:v>233.946815034748</c:v>
                </c:pt>
                <c:pt idx="3">
                  <c:v>123.36556580786601</c:v>
                </c:pt>
                <c:pt idx="4">
                  <c:v>221.07411018023598</c:v>
                </c:pt>
                <c:pt idx="5">
                  <c:v>64.647077188027495</c:v>
                </c:pt>
                <c:pt idx="6">
                  <c:v>32.621682489132397</c:v>
                </c:pt>
                <c:pt idx="7">
                  <c:v>211.53477065945501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06-4B35-B8DD-E6FBF350791D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1537.2421000095001</c:v>
                </c:pt>
                <c:pt idx="1">
                  <c:v>450.36631493713298</c:v>
                </c:pt>
                <c:pt idx="2">
                  <c:v>495.81710878836105</c:v>
                </c:pt>
                <c:pt idx="3">
                  <c:v>243.88738760669199</c:v>
                </c:pt>
                <c:pt idx="4">
                  <c:v>451.72202822331303</c:v>
                </c:pt>
                <c:pt idx="5">
                  <c:v>114.429405147168</c:v>
                </c:pt>
                <c:pt idx="6">
                  <c:v>46.810846396973702</c:v>
                </c:pt>
                <c:pt idx="7">
                  <c:v>347.88578376381599</c:v>
                </c:pt>
                <c:pt idx="8">
                  <c:v>1.6397969799893202E-2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06-4B35-B8DD-E6FBF350791D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2384.1092940040203</c:v>
                </c:pt>
                <c:pt idx="1">
                  <c:v>758.37605636026808</c:v>
                </c:pt>
                <c:pt idx="2">
                  <c:v>813.25838570372105</c:v>
                </c:pt>
                <c:pt idx="3">
                  <c:v>438.35368662545699</c:v>
                </c:pt>
                <c:pt idx="4">
                  <c:v>590.58007354885399</c:v>
                </c:pt>
                <c:pt idx="5">
                  <c:v>145.42379403676901</c:v>
                </c:pt>
                <c:pt idx="6">
                  <c:v>144.981992583177</c:v>
                </c:pt>
                <c:pt idx="7">
                  <c:v>457.59067590444897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06-4B35-B8DD-E6FBF350791D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1089.0657032992599</c:v>
                </c:pt>
                <c:pt idx="1">
                  <c:v>731.05327850759397</c:v>
                </c:pt>
                <c:pt idx="2">
                  <c:v>273.15967686453502</c:v>
                </c:pt>
                <c:pt idx="3">
                  <c:v>145.88359670078901</c:v>
                </c:pt>
                <c:pt idx="4">
                  <c:v>409.00149269801301</c:v>
                </c:pt>
                <c:pt idx="5">
                  <c:v>120.50826641605599</c:v>
                </c:pt>
                <c:pt idx="6">
                  <c:v>154.74942446160301</c:v>
                </c:pt>
                <c:pt idx="7">
                  <c:v>175.43216627911298</c:v>
                </c:pt>
                <c:pt idx="8">
                  <c:v>3.5473781350978899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06-4B35-B8DD-E6FBF3507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4341824"/>
        <c:axId val="864350680"/>
      </c:barChart>
      <c:catAx>
        <c:axId val="8643418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0680"/>
        <c:crosses val="autoZero"/>
        <c:auto val="1"/>
        <c:lblAlgn val="ctr"/>
        <c:lblOffset val="100"/>
        <c:noMultiLvlLbl val="0"/>
      </c:catAx>
      <c:valAx>
        <c:axId val="86435068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418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BCB-4932-93D8-D65FB74F0F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3.61861424014591E-2</c:v>
                </c:pt>
                <c:pt idx="1">
                  <c:v>2.7412516151987594E-2</c:v>
                </c:pt>
                <c:pt idx="2">
                  <c:v>7.4010262075700786E-2</c:v>
                </c:pt>
                <c:pt idx="3">
                  <c:v>9.3855696888096737E-2</c:v>
                </c:pt>
                <c:pt idx="4">
                  <c:v>7.682843216198236E-2</c:v>
                </c:pt>
                <c:pt idx="5">
                  <c:v>4.429909886591267E-2</c:v>
                </c:pt>
                <c:pt idx="6">
                  <c:v>6.5603724449846301E-2</c:v>
                </c:pt>
                <c:pt idx="7">
                  <c:v>0.10993056956973797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CB-4932-93D8-D65FB74F0FDB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CB-4932-93D8-D65FB74F0F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0.10916163893580653</c:v>
                </c:pt>
                <c:pt idx="1">
                  <c:v>9.139059372912095E-2</c:v>
                </c:pt>
                <c:pt idx="2">
                  <c:v>0.11927898832026471</c:v>
                </c:pt>
                <c:pt idx="3">
                  <c:v>0.11748623405730893</c:v>
                </c:pt>
                <c:pt idx="4">
                  <c:v>0.12203543035521676</c:v>
                </c:pt>
                <c:pt idx="5">
                  <c:v>0.13883614354278406</c:v>
                </c:pt>
                <c:pt idx="6">
                  <c:v>8.0391553435255031E-2</c:v>
                </c:pt>
                <c:pt idx="7">
                  <c:v>0.15789481779413658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CB-4932-93D8-D65FB74F0FDB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0.2622151700902326</c:v>
                </c:pt>
                <c:pt idx="1">
                  <c:v>0.20458928041044055</c:v>
                </c:pt>
                <c:pt idx="2">
                  <c:v>0.25279490605319938</c:v>
                </c:pt>
                <c:pt idx="3">
                  <c:v>0.23226425069545983</c:v>
                </c:pt>
                <c:pt idx="4">
                  <c:v>0.24935571184803371</c:v>
                </c:pt>
                <c:pt idx="5">
                  <c:v>0.2457487331147252</c:v>
                </c:pt>
                <c:pt idx="6">
                  <c:v>0.11535875443351214</c:v>
                </c:pt>
                <c:pt idx="7">
                  <c:v>0.25967060767039407</c:v>
                </c:pt>
                <c:pt idx="8">
                  <c:v>4.6012906864034133E-3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CB-4932-93D8-D65FB74F0FDB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CB-4932-93D8-D65FB74F0F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0.40666959617948611</c:v>
                </c:pt>
                <c:pt idx="1">
                  <c:v>0.34450980569653228</c:v>
                </c:pt>
                <c:pt idx="2">
                  <c:v>0.41464397570577494</c:v>
                </c:pt>
                <c:pt idx="3">
                  <c:v>0.41746271327423301</c:v>
                </c:pt>
                <c:pt idx="4">
                  <c:v>0.32600693666025293</c:v>
                </c:pt>
                <c:pt idx="5">
                  <c:v>0.31231232132431636</c:v>
                </c:pt>
                <c:pt idx="6">
                  <c:v>0.3572877520275996</c:v>
                </c:pt>
                <c:pt idx="7">
                  <c:v>0.34155706965331162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CB-4932-93D8-D65FB74F0FDB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0.18576745239301568</c:v>
                </c:pt>
                <c:pt idx="1">
                  <c:v>0.33209780401191868</c:v>
                </c:pt>
                <c:pt idx="2">
                  <c:v>0.13927186784506015</c:v>
                </c:pt>
                <c:pt idx="3">
                  <c:v>0.13893110508490145</c:v>
                </c:pt>
                <c:pt idx="4">
                  <c:v>0.2257734889745143</c:v>
                </c:pt>
                <c:pt idx="5">
                  <c:v>0.25880370315226164</c:v>
                </c:pt>
                <c:pt idx="6">
                  <c:v>0.38135821565378708</c:v>
                </c:pt>
                <c:pt idx="7">
                  <c:v>0.1309469353124198</c:v>
                </c:pt>
                <c:pt idx="8">
                  <c:v>0.99539870931359653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BCB-4932-93D8-D65FB74F0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94119624"/>
        <c:axId val="694120280"/>
      </c:barChart>
      <c:catAx>
        <c:axId val="69411962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94120280"/>
        <c:crosses val="autoZero"/>
        <c:auto val="1"/>
        <c:lblAlgn val="ctr"/>
        <c:lblOffset val="100"/>
        <c:noMultiLvlLbl val="0"/>
      </c:catAx>
      <c:valAx>
        <c:axId val="69412028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9411962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19-4482-A73E-B4AFBBEF048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919-4482-A73E-B4AFBBEF048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5851.2847520000005</c:v>
                </c:pt>
                <c:pt idx="1">
                  <c:v>2194.0544199999999</c:v>
                </c:pt>
                <c:pt idx="2">
                  <c:v>1977.335752</c:v>
                </c:pt>
                <c:pt idx="3">
                  <c:v>1038.8774069999999</c:v>
                </c:pt>
                <c:pt idx="4">
                  <c:v>1764.292678</c:v>
                </c:pt>
                <c:pt idx="5">
                  <c:v>450.72818729999995</c:v>
                </c:pt>
                <c:pt idx="6">
                  <c:v>450.45323430000002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19-4482-A73E-B4AFBBEF048C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5862.5216057503994</c:v>
                </c:pt>
                <c:pt idx="1">
                  <c:v>2201.3192188448002</c:v>
                </c:pt>
                <c:pt idx="2">
                  <c:v>1961.3413756209702</c:v>
                </c:pt>
                <c:pt idx="3">
                  <c:v>1050.04272881612</c:v>
                </c:pt>
                <c:pt idx="4">
                  <c:v>1811.5567711503199</c:v>
                </c:pt>
                <c:pt idx="5">
                  <c:v>465.63578862377602</c:v>
                </c:pt>
                <c:pt idx="6">
                  <c:v>405.784949974943</c:v>
                </c:pt>
                <c:pt idx="7">
                  <c:v>1339.7195273074399</c:v>
                </c:pt>
                <c:pt idx="8">
                  <c:v>3.5637761048977903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19-4482-A73E-B4AFBBEF0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19093336"/>
        <c:axId val="519090712"/>
      </c:barChart>
      <c:catAx>
        <c:axId val="5190933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519090712"/>
        <c:crosses val="autoZero"/>
        <c:auto val="1"/>
        <c:lblAlgn val="ctr"/>
        <c:lblOffset val="100"/>
        <c:noMultiLvlLbl val="0"/>
      </c:catAx>
      <c:valAx>
        <c:axId val="51909071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5190933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06-4AC0-A0E2-CD14E500294B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F06-4AC0-A0E2-CD14E500294B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F06-4AC0-A0E2-CD14E500294B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6F06-4AC0-A0E2-CD14E500294B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E9E-4BD4-A8D8-1B1428AD9F7D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E9E-4BD4-A8D8-1B1428AD9F7D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E9E-4BD4-A8D8-1B1428AD9F7D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E9E-4BD4-A8D8-1B1428AD9F7D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2E9E-4BD4-A8D8-1B1428AD9F7D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F06-4AC0-A0E2-CD14E500294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6F06-4AC0-A0E2-CD14E500294B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6F06-4AC0-A0E2-CD14E500294B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6F06-4AC0-A0E2-CD14E50029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5862.5216057503994</c:v>
                </c:pt>
                <c:pt idx="1">
                  <c:v>2201.3192188448002</c:v>
                </c:pt>
                <c:pt idx="2">
                  <c:v>1961.3413756209702</c:v>
                </c:pt>
                <c:pt idx="3">
                  <c:v>1050.04272881612</c:v>
                </c:pt>
                <c:pt idx="4">
                  <c:v>1811.5567711503199</c:v>
                </c:pt>
                <c:pt idx="5">
                  <c:v>465.63578862377602</c:v>
                </c:pt>
                <c:pt idx="6">
                  <c:v>405.784949974943</c:v>
                </c:pt>
                <c:pt idx="7">
                  <c:v>1339.7195273074399</c:v>
                </c:pt>
                <c:pt idx="8">
                  <c:v>3.5637761048977903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6-4AC0-A0E2-CD14E5002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26-45B6-85D0-8E629FB8969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7053.3791085686507</c:v>
                </c:pt>
                <c:pt idx="2">
                  <c:v>2704.88464262055</c:v>
                </c:pt>
                <c:pt idx="3">
                  <c:v>641.71247400791799</c:v>
                </c:pt>
                <c:pt idx="4">
                  <c:v>1169.80885734242</c:v>
                </c:pt>
                <c:pt idx="5">
                  <c:v>345.83524789384904</c:v>
                </c:pt>
                <c:pt idx="6">
                  <c:v>1115.19599833339</c:v>
                </c:pt>
                <c:pt idx="7">
                  <c:v>1995.0478822261603</c:v>
                </c:pt>
                <c:pt idx="8">
                  <c:v>75.621531200737408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26-45B6-85D0-8E629FB89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5355280"/>
        <c:axId val="865357248"/>
      </c:barChart>
      <c:catAx>
        <c:axId val="865355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5357248"/>
        <c:crosses val="autoZero"/>
        <c:auto val="1"/>
        <c:lblAlgn val="ctr"/>
        <c:lblOffset val="100"/>
        <c:noMultiLvlLbl val="0"/>
      </c:catAx>
      <c:valAx>
        <c:axId val="86535724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53552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B63-41E1-BCE0-8C77FF22A57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280.67118344987148</c:v>
                </c:pt>
                <c:pt idx="2">
                  <c:v>285.04875464955421</c:v>
                </c:pt>
                <c:pt idx="3">
                  <c:v>397.24679584494123</c:v>
                </c:pt>
                <c:pt idx="4">
                  <c:v>353.58749164019463</c:v>
                </c:pt>
                <c:pt idx="5">
                  <c:v>370.23364510635804</c:v>
                </c:pt>
                <c:pt idx="6">
                  <c:v>352.67575292792452</c:v>
                </c:pt>
                <c:pt idx="7">
                  <c:v>461.13347869502593</c:v>
                </c:pt>
                <c:pt idx="8">
                  <c:v>556.44982487665504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3-41E1-BCE0-8C77FF22A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8846912"/>
        <c:axId val="878849208"/>
      </c:barChart>
      <c:catAx>
        <c:axId val="878846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8849208"/>
        <c:crosses val="autoZero"/>
        <c:auto val="1"/>
        <c:lblAlgn val="ctr"/>
        <c:lblOffset val="100"/>
        <c:noMultiLvlLbl val="0"/>
      </c:catAx>
      <c:valAx>
        <c:axId val="87884920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8846912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B3-4888-B2B7-5318CEC8487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163.18691586987046</c:v>
                </c:pt>
                <c:pt idx="2">
                  <c:v>186.13427305586674</c:v>
                </c:pt>
                <c:pt idx="3">
                  <c:v>262.64170343712112</c:v>
                </c:pt>
                <c:pt idx="4">
                  <c:v>255.97567994363675</c:v>
                </c:pt>
                <c:pt idx="5">
                  <c:v>300.51724704018864</c:v>
                </c:pt>
                <c:pt idx="6">
                  <c:v>236.24531264344668</c:v>
                </c:pt>
                <c:pt idx="7">
                  <c:v>316.79495081081052</c:v>
                </c:pt>
                <c:pt idx="8">
                  <c:v>285.0415801007818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B3-4888-B2B7-5318CEC848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688065776"/>
        <c:axId val="688066104"/>
      </c:barChart>
      <c:catAx>
        <c:axId val="68806577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8066104"/>
        <c:crosses val="autoZero"/>
        <c:auto val="1"/>
        <c:lblAlgn val="ctr"/>
        <c:lblOffset val="100"/>
        <c:noMultiLvlLbl val="0"/>
      </c:catAx>
      <c:valAx>
        <c:axId val="6880661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68806577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5155.9408768113926</c:v>
                </c:pt>
                <c:pt idx="1">
                  <c:v>1488.7498596486832</c:v>
                </c:pt>
                <c:pt idx="2">
                  <c:v>1721.0208121232743</c:v>
                </c:pt>
                <c:pt idx="3">
                  <c:v>981.88969564251818</c:v>
                </c:pt>
                <c:pt idx="4">
                  <c:v>1811.5567711503199</c:v>
                </c:pt>
                <c:pt idx="5">
                  <c:v>465.63578862377602</c:v>
                </c:pt>
                <c:pt idx="6">
                  <c:v>405.784949974943</c:v>
                </c:pt>
                <c:pt idx="7">
                  <c:v>1339.7195273074399</c:v>
                </c:pt>
                <c:pt idx="8">
                  <c:v>3.5637761048977903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1-426F-A904-97BA719FD511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348.49739468530203</c:v>
                </c:pt>
                <c:pt idx="1">
                  <c:v>172.65537317403789</c:v>
                </c:pt>
                <c:pt idx="2">
                  <c:v>119.72638000229099</c:v>
                </c:pt>
                <c:pt idx="3">
                  <c:v>41.705380552564094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31-426F-A904-97BA719FD511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358.083334253705</c:v>
                </c:pt>
                <c:pt idx="1">
                  <c:v>539.91398602207903</c:v>
                </c:pt>
                <c:pt idx="2">
                  <c:v>120.59418349540499</c:v>
                </c:pt>
                <c:pt idx="3">
                  <c:v>26.447652621037701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31-426F-A904-97BA719FD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3678272"/>
        <c:axId val="983680240"/>
      </c:barChart>
      <c:catAx>
        <c:axId val="98367827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3680240"/>
        <c:crosses val="autoZero"/>
        <c:auto val="1"/>
        <c:lblAlgn val="ctr"/>
        <c:lblOffset val="100"/>
        <c:noMultiLvlLbl val="0"/>
      </c:catAx>
      <c:valAx>
        <c:axId val="9836802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367827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42C-4FC4-9989-B168223B5B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42C-4FC4-9989-B168223B5B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42C-4FC4-9989-B168223B5B3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42C-4FC4-9989-B168223B5B3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42C-4FC4-9989-B168223B5B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0.87947494671133652</c:v>
                </c:pt>
                <c:pt idx="1">
                  <c:v>0.67629894242687061</c:v>
                </c:pt>
                <c:pt idx="2">
                  <c:v>0.87747132320521748</c:v>
                </c:pt>
                <c:pt idx="3">
                  <c:v>0.93509499061010448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C-4FC4-9989-B168223B5B32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42C-4FC4-9989-B168223B5B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42C-4FC4-9989-B168223B5B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42C-4FC4-9989-B168223B5B3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42C-4FC4-9989-B168223B5B3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42C-4FC4-9989-B168223B5B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5.9444965515089904E-2</c:v>
                </c:pt>
                <c:pt idx="1">
                  <c:v>7.8432683318252816E-2</c:v>
                </c:pt>
                <c:pt idx="2">
                  <c:v>6.104311135759579E-2</c:v>
                </c:pt>
                <c:pt idx="3">
                  <c:v>3.9717793769768965E-2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2C-4FC4-9989-B168223B5B32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42C-4FC4-9989-B168223B5B3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42C-4FC4-9989-B168223B5B3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42C-4FC4-9989-B168223B5B3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42C-4FC4-9989-B168223B5B3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42C-4FC4-9989-B168223B5B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6.1080087773573412E-2</c:v>
                </c:pt>
                <c:pt idx="1">
                  <c:v>0.2452683742548766</c:v>
                </c:pt>
                <c:pt idx="2">
                  <c:v>6.1485565437186723E-2</c:v>
                </c:pt>
                <c:pt idx="3">
                  <c:v>2.5187215620126567E-2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2C-4FC4-9989-B168223B5B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485512"/>
        <c:axId val="873483216"/>
      </c:barChart>
      <c:catAx>
        <c:axId val="8734855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483216"/>
        <c:crosses val="autoZero"/>
        <c:auto val="1"/>
        <c:lblAlgn val="ctr"/>
        <c:lblOffset val="100"/>
        <c:noMultiLvlLbl val="0"/>
      </c:catAx>
      <c:valAx>
        <c:axId val="87348321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4855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6274.0847067183695</c:v>
                </c:pt>
                <c:pt idx="2">
                  <c:v>2393.030409834108</c:v>
                </c:pt>
                <c:pt idx="3">
                  <c:v>578.24499621657776</c:v>
                </c:pt>
                <c:pt idx="4">
                  <c:v>1034.9283612226409</c:v>
                </c:pt>
                <c:pt idx="5">
                  <c:v>314.31717707914146</c:v>
                </c:pt>
                <c:pt idx="6">
                  <c:v>980.79781597455701</c:v>
                </c:pt>
                <c:pt idx="7">
                  <c:v>1732.2167933359474</c:v>
                </c:pt>
                <c:pt idx="8">
                  <c:v>66.24179700591246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91-465B-AC1E-20E74B32ECF1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297.91366491275301</c:v>
                </c:pt>
                <c:pt idx="2">
                  <c:v>122.02459656478604</c:v>
                </c:pt>
                <c:pt idx="3">
                  <c:v>34.300559133332193</c:v>
                </c:pt>
                <c:pt idx="4">
                  <c:v>57.37315674368719</c:v>
                </c:pt>
                <c:pt idx="5">
                  <c:v>13.323885224227702</c:v>
                </c:pt>
                <c:pt idx="6">
                  <c:v>51.285446192260395</c:v>
                </c:pt>
                <c:pt idx="7">
                  <c:v>101.25262585280296</c:v>
                </c:pt>
                <c:pt idx="8">
                  <c:v>5.1105937903456802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1-465B-AC1E-20E74B32ECF1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#,##0</c:formatCode>
                <c:ptCount val="9"/>
                <c:pt idx="0" formatCode="General">
                  <c:v>0</c:v>
                </c:pt>
                <c:pt idx="1">
                  <c:v>481.38073693752801</c:v>
                </c:pt>
                <c:pt idx="2">
                  <c:v>189.82963622165599</c:v>
                </c:pt>
                <c:pt idx="3">
                  <c:v>29.166918658008001</c:v>
                </c:pt>
                <c:pt idx="4">
                  <c:v>77.507339376091807</c:v>
                </c:pt>
                <c:pt idx="5">
                  <c:v>18.194185590479901</c:v>
                </c:pt>
                <c:pt idx="6">
                  <c:v>83.112736166572603</c:v>
                </c:pt>
                <c:pt idx="7">
                  <c:v>161.57846303741002</c:v>
                </c:pt>
                <c:pt idx="8">
                  <c:v>4.2691404044792698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91-465B-AC1E-20E74B32E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2399664"/>
        <c:axId val="862395072"/>
      </c:barChart>
      <c:catAx>
        <c:axId val="8623996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2395072"/>
        <c:crosses val="autoZero"/>
        <c:auto val="1"/>
        <c:lblAlgn val="ctr"/>
        <c:lblOffset val="100"/>
        <c:noMultiLvlLbl val="0"/>
      </c:catAx>
      <c:valAx>
        <c:axId val="8623950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23996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88C-45BD-BA99-88EF69293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0.88951474323795077</c:v>
                </c:pt>
                <c:pt idx="2">
                  <c:v>0.88470701194698231</c:v>
                </c:pt>
                <c:pt idx="3">
                  <c:v>0.90109670551525367</c:v>
                </c:pt>
                <c:pt idx="4">
                  <c:v>0.88469868793248729</c:v>
                </c:pt>
                <c:pt idx="5">
                  <c:v>0.90886391422894586</c:v>
                </c:pt>
                <c:pt idx="6">
                  <c:v>0.87948469815199748</c:v>
                </c:pt>
                <c:pt idx="7">
                  <c:v>0.86825825523699474</c:v>
                </c:pt>
                <c:pt idx="8">
                  <c:v>0.87596476762780118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8C-45BD-BA99-88EF69293966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88C-45BD-BA99-88EF69293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4.2237012973092403E-2</c:v>
                </c:pt>
                <c:pt idx="2">
                  <c:v>4.5112680460400706E-2</c:v>
                </c:pt>
                <c:pt idx="3">
                  <c:v>5.3451601024836808E-2</c:v>
                </c:pt>
                <c:pt idx="4">
                  <c:v>4.9044898560631475E-2</c:v>
                </c:pt>
                <c:pt idx="5">
                  <c:v>3.8526683747162019E-2</c:v>
                </c:pt>
                <c:pt idx="6">
                  <c:v>4.5987831976535228E-2</c:v>
                </c:pt>
                <c:pt idx="7">
                  <c:v>5.075197781209187E-2</c:v>
                </c:pt>
                <c:pt idx="8">
                  <c:v>6.7581199549895457E-2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8C-45BD-BA99-88EF69293966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8C-45BD-BA99-88EF692939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0%</c:formatCode>
                <c:ptCount val="9"/>
                <c:pt idx="0" formatCode="General">
                  <c:v>0</c:v>
                </c:pt>
                <c:pt idx="1">
                  <c:v>6.8248243788956789E-2</c:v>
                </c:pt>
                <c:pt idx="2">
                  <c:v>7.0180307592616953E-2</c:v>
                </c:pt>
                <c:pt idx="3">
                  <c:v>4.5451693459909452E-2</c:v>
                </c:pt>
                <c:pt idx="4">
                  <c:v>6.6256413506881412E-2</c:v>
                </c:pt>
                <c:pt idx="5">
                  <c:v>5.2609402023892138E-2</c:v>
                </c:pt>
                <c:pt idx="6">
                  <c:v>7.4527469871467286E-2</c:v>
                </c:pt>
                <c:pt idx="7">
                  <c:v>8.0989766950913381E-2</c:v>
                </c:pt>
                <c:pt idx="8">
                  <c:v>5.6454032822303393E-2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8C-45BD-BA99-88EF692939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62537384"/>
        <c:axId val="862538696"/>
      </c:barChart>
      <c:catAx>
        <c:axId val="862537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2538696"/>
        <c:crosses val="autoZero"/>
        <c:auto val="1"/>
        <c:lblAlgn val="ctr"/>
        <c:lblOffset val="100"/>
        <c:noMultiLvlLbl val="0"/>
      </c:catAx>
      <c:valAx>
        <c:axId val="8625386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625373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2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8" t="s">
        <v>123</v>
      </c>
      <c r="B4" s="59"/>
    </row>
    <row r="5" spans="1:2" ht="13.8" x14ac:dyDescent="0.3">
      <c r="A5" s="60"/>
      <c r="B5" s="61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77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27</v>
      </c>
    </row>
    <row r="13" spans="1:2" x14ac:dyDescent="0.3">
      <c r="A13" s="34"/>
      <c r="B13" s="40"/>
    </row>
    <row r="14" spans="1:2" ht="43.2" x14ac:dyDescent="0.3">
      <c r="A14" s="32" t="s">
        <v>8</v>
      </c>
      <c r="B14" s="38" t="s">
        <v>125</v>
      </c>
    </row>
    <row r="15" spans="1:2" x14ac:dyDescent="0.3">
      <c r="A15" s="34"/>
      <c r="B15" s="40"/>
    </row>
    <row r="16" spans="1:2" ht="43.2" x14ac:dyDescent="0.3">
      <c r="A16" s="41" t="s">
        <v>62</v>
      </c>
      <c r="B16" s="42" t="s">
        <v>127</v>
      </c>
    </row>
    <row r="17" spans="1:2" ht="28.8" x14ac:dyDescent="0.3">
      <c r="A17" s="41"/>
      <c r="B17" s="42" t="s">
        <v>128</v>
      </c>
    </row>
    <row r="18" spans="1:2" ht="28.8" x14ac:dyDescent="0.3">
      <c r="A18" s="41"/>
      <c r="B18" s="42" t="s">
        <v>126</v>
      </c>
    </row>
    <row r="19" spans="1:2" x14ac:dyDescent="0.3">
      <c r="A19" s="41"/>
      <c r="B19" s="42"/>
    </row>
    <row r="20" spans="1:2" x14ac:dyDescent="0.3">
      <c r="A20" s="34"/>
      <c r="B20" s="35"/>
    </row>
    <row r="22" spans="1:2" ht="17.100000000000001" customHeight="1" x14ac:dyDescent="0.3">
      <c r="A22" s="43" t="s">
        <v>63</v>
      </c>
    </row>
    <row r="23" spans="1:2" ht="15" customHeight="1" x14ac:dyDescent="0.3">
      <c r="A23" s="44" t="s">
        <v>64</v>
      </c>
    </row>
    <row r="24" spans="1:2" ht="15" customHeight="1" x14ac:dyDescent="0.3">
      <c r="A24" s="44" t="s">
        <v>65</v>
      </c>
    </row>
    <row r="25" spans="1:2" ht="15" customHeight="1" x14ac:dyDescent="0.3">
      <c r="A25" s="44" t="s">
        <v>66</v>
      </c>
    </row>
    <row r="26" spans="1:2" ht="15" customHeight="1" x14ac:dyDescent="0.3">
      <c r="A26" s="44" t="s">
        <v>67</v>
      </c>
    </row>
    <row r="27" spans="1:2" ht="15" customHeight="1" x14ac:dyDescent="0.3">
      <c r="A27" s="44" t="s">
        <v>68</v>
      </c>
    </row>
    <row r="28" spans="1:2" ht="15" customHeight="1" x14ac:dyDescent="0.3">
      <c r="A28" s="44" t="s">
        <v>69</v>
      </c>
    </row>
    <row r="29" spans="1:2" ht="15" customHeight="1" x14ac:dyDescent="0.3">
      <c r="A29" s="44" t="s">
        <v>70</v>
      </c>
    </row>
    <row r="30" spans="1:2" x14ac:dyDescent="0.3">
      <c r="A30" s="44"/>
    </row>
    <row r="31" spans="1:2" x14ac:dyDescent="0.3">
      <c r="A31" s="44"/>
    </row>
    <row r="32" spans="1:2" x14ac:dyDescent="0.3">
      <c r="A32" s="44"/>
    </row>
    <row r="33" spans="1:1" x14ac:dyDescent="0.3">
      <c r="A33" s="45" t="s">
        <v>55</v>
      </c>
    </row>
    <row r="34" spans="1:1" x14ac:dyDescent="0.3">
      <c r="A34" s="45" t="s">
        <v>71</v>
      </c>
    </row>
    <row r="35" spans="1:1" x14ac:dyDescent="0.3">
      <c r="A35" s="45" t="s">
        <v>72</v>
      </c>
    </row>
    <row r="36" spans="1:1" x14ac:dyDescent="0.3">
      <c r="A36" s="45"/>
    </row>
    <row r="37" spans="1:1" x14ac:dyDescent="0.3">
      <c r="A37" s="45" t="s">
        <v>73</v>
      </c>
    </row>
    <row r="38" spans="1:1" x14ac:dyDescent="0.3">
      <c r="A38" s="45" t="s">
        <v>54</v>
      </c>
    </row>
    <row r="39" spans="1:1" x14ac:dyDescent="0.3">
      <c r="A39" s="45" t="s">
        <v>74</v>
      </c>
    </row>
    <row r="40" spans="1:1" x14ac:dyDescent="0.3">
      <c r="A40" s="46" t="s">
        <v>75</v>
      </c>
    </row>
    <row r="41" spans="1:1" x14ac:dyDescent="0.3">
      <c r="A41" s="45"/>
    </row>
    <row r="42" spans="1:1" x14ac:dyDescent="0.3">
      <c r="A42" s="45" t="s">
        <v>76</v>
      </c>
    </row>
  </sheetData>
  <mergeCells count="1">
    <mergeCell ref="A4:B5"/>
  </mergeCells>
  <hyperlinks>
    <hyperlink ref="A40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7" customWidth="1"/>
    <col min="2" max="2" width="70.6640625" style="57" customWidth="1"/>
    <col min="3" max="16384" width="11.44140625" style="47"/>
  </cols>
  <sheetData>
    <row r="1" spans="1:2" x14ac:dyDescent="0.3">
      <c r="A1" s="62" t="s">
        <v>77</v>
      </c>
      <c r="B1" s="62" t="s">
        <v>78</v>
      </c>
    </row>
    <row r="2" spans="1:2" x14ac:dyDescent="0.3">
      <c r="A2" s="63"/>
      <c r="B2" s="63"/>
    </row>
    <row r="3" spans="1:2" x14ac:dyDescent="0.3">
      <c r="A3" s="48" t="s">
        <v>20</v>
      </c>
      <c r="B3" s="49" t="s">
        <v>79</v>
      </c>
    </row>
    <row r="4" spans="1:2" x14ac:dyDescent="0.3">
      <c r="A4" s="50" t="s">
        <v>26</v>
      </c>
      <c r="B4" s="51" t="s">
        <v>80</v>
      </c>
    </row>
    <row r="5" spans="1:2" x14ac:dyDescent="0.3">
      <c r="A5" s="50" t="s">
        <v>0</v>
      </c>
      <c r="B5" s="51" t="s">
        <v>81</v>
      </c>
    </row>
    <row r="6" spans="1:2" ht="28.8" x14ac:dyDescent="0.3">
      <c r="A6" s="50" t="s">
        <v>27</v>
      </c>
      <c r="B6" s="51" t="s">
        <v>82</v>
      </c>
    </row>
    <row r="7" spans="1:2" x14ac:dyDescent="0.3">
      <c r="A7" s="50" t="s">
        <v>21</v>
      </c>
      <c r="B7" s="51" t="s">
        <v>83</v>
      </c>
    </row>
    <row r="8" spans="1:2" ht="28.8" x14ac:dyDescent="0.3">
      <c r="A8" s="50" t="s">
        <v>22</v>
      </c>
      <c r="B8" s="51" t="s">
        <v>84</v>
      </c>
    </row>
    <row r="9" spans="1:2" ht="43.2" x14ac:dyDescent="0.3">
      <c r="A9" s="50" t="s">
        <v>23</v>
      </c>
      <c r="B9" s="52" t="s">
        <v>85</v>
      </c>
    </row>
    <row r="10" spans="1:2" ht="16.2" x14ac:dyDescent="0.3">
      <c r="A10" s="50" t="s">
        <v>86</v>
      </c>
      <c r="B10" s="51" t="s">
        <v>87</v>
      </c>
    </row>
    <row r="11" spans="1:2" ht="43.2" x14ac:dyDescent="0.3">
      <c r="A11" s="50" t="s">
        <v>24</v>
      </c>
      <c r="B11" s="51" t="s">
        <v>88</v>
      </c>
    </row>
    <row r="12" spans="1:2" ht="16.2" x14ac:dyDescent="0.3">
      <c r="A12" s="50" t="s">
        <v>89</v>
      </c>
      <c r="B12" s="53" t="s">
        <v>90</v>
      </c>
    </row>
    <row r="13" spans="1:2" ht="16.2" x14ac:dyDescent="0.3">
      <c r="A13" s="50" t="s">
        <v>91</v>
      </c>
      <c r="B13" s="54" t="s">
        <v>92</v>
      </c>
    </row>
    <row r="14" spans="1:2" x14ac:dyDescent="0.3">
      <c r="A14" s="50" t="s">
        <v>28</v>
      </c>
      <c r="B14" s="54" t="s">
        <v>93</v>
      </c>
    </row>
    <row r="15" spans="1:2" x14ac:dyDescent="0.3">
      <c r="A15" s="50" t="s">
        <v>29</v>
      </c>
      <c r="B15" s="54" t="s">
        <v>94</v>
      </c>
    </row>
    <row r="16" spans="1:2" x14ac:dyDescent="0.3">
      <c r="A16" s="50" t="s">
        <v>30</v>
      </c>
      <c r="B16" s="54" t="s">
        <v>95</v>
      </c>
    </row>
    <row r="17" spans="1:2" ht="28.8" x14ac:dyDescent="0.3">
      <c r="A17" s="50" t="s">
        <v>31</v>
      </c>
      <c r="B17" s="54" t="s">
        <v>96</v>
      </c>
    </row>
    <row r="18" spans="1:2" x14ac:dyDescent="0.3">
      <c r="A18" s="50" t="s">
        <v>32</v>
      </c>
      <c r="B18" s="54" t="s">
        <v>97</v>
      </c>
    </row>
    <row r="19" spans="1:2" x14ac:dyDescent="0.3">
      <c r="A19" s="50" t="s">
        <v>33</v>
      </c>
      <c r="B19" s="54" t="s">
        <v>98</v>
      </c>
    </row>
    <row r="20" spans="1:2" ht="28.8" x14ac:dyDescent="0.3">
      <c r="A20" s="50" t="s">
        <v>34</v>
      </c>
      <c r="B20" s="54" t="s">
        <v>99</v>
      </c>
    </row>
    <row r="21" spans="1:2" x14ac:dyDescent="0.3">
      <c r="A21" s="50" t="s">
        <v>35</v>
      </c>
      <c r="B21" s="54" t="s">
        <v>100</v>
      </c>
    </row>
    <row r="22" spans="1:2" ht="16.2" x14ac:dyDescent="0.3">
      <c r="A22" s="50" t="s">
        <v>101</v>
      </c>
      <c r="B22" s="54" t="s">
        <v>102</v>
      </c>
    </row>
    <row r="23" spans="1:2" ht="43.2" x14ac:dyDescent="0.3">
      <c r="A23" s="50" t="s">
        <v>103</v>
      </c>
      <c r="B23" s="54" t="s">
        <v>104</v>
      </c>
    </row>
    <row r="24" spans="1:2" x14ac:dyDescent="0.3">
      <c r="A24" s="50" t="s">
        <v>36</v>
      </c>
      <c r="B24" s="54" t="s">
        <v>105</v>
      </c>
    </row>
    <row r="25" spans="1:2" x14ac:dyDescent="0.3">
      <c r="A25" s="50" t="s">
        <v>37</v>
      </c>
      <c r="B25" s="54" t="s">
        <v>106</v>
      </c>
    </row>
    <row r="26" spans="1:2" x14ac:dyDescent="0.3">
      <c r="A26" s="50" t="s">
        <v>38</v>
      </c>
      <c r="B26" s="54" t="s">
        <v>107</v>
      </c>
    </row>
    <row r="27" spans="1:2" x14ac:dyDescent="0.3">
      <c r="A27" s="50" t="s">
        <v>39</v>
      </c>
      <c r="B27" s="54" t="s">
        <v>108</v>
      </c>
    </row>
    <row r="28" spans="1:2" x14ac:dyDescent="0.3">
      <c r="A28" s="50" t="s">
        <v>40</v>
      </c>
      <c r="B28" s="54" t="s">
        <v>109</v>
      </c>
    </row>
    <row r="29" spans="1:2" x14ac:dyDescent="0.3">
      <c r="A29" s="50" t="s">
        <v>41</v>
      </c>
      <c r="B29" s="54" t="s">
        <v>110</v>
      </c>
    </row>
    <row r="30" spans="1:2" x14ac:dyDescent="0.3">
      <c r="A30" s="50" t="s">
        <v>42</v>
      </c>
      <c r="B30" s="54" t="s">
        <v>111</v>
      </c>
    </row>
    <row r="31" spans="1:2" x14ac:dyDescent="0.3">
      <c r="A31" s="50" t="s">
        <v>43</v>
      </c>
      <c r="B31" s="54" t="s">
        <v>112</v>
      </c>
    </row>
    <row r="32" spans="1:2" x14ac:dyDescent="0.3">
      <c r="A32" s="50" t="s">
        <v>44</v>
      </c>
      <c r="B32" s="54" t="s">
        <v>113</v>
      </c>
    </row>
    <row r="33" spans="1:2" x14ac:dyDescent="0.3">
      <c r="A33" s="50" t="s">
        <v>45</v>
      </c>
      <c r="B33" s="54" t="s">
        <v>114</v>
      </c>
    </row>
    <row r="34" spans="1:2" x14ac:dyDescent="0.3">
      <c r="A34" s="50" t="s">
        <v>46</v>
      </c>
      <c r="B34" s="54" t="s">
        <v>115</v>
      </c>
    </row>
    <row r="35" spans="1:2" x14ac:dyDescent="0.3">
      <c r="A35" s="50" t="s">
        <v>47</v>
      </c>
      <c r="B35" s="54" t="s">
        <v>116</v>
      </c>
    </row>
    <row r="36" spans="1:2" x14ac:dyDescent="0.3">
      <c r="A36" s="50" t="s">
        <v>48</v>
      </c>
      <c r="B36" s="54" t="s">
        <v>117</v>
      </c>
    </row>
    <row r="37" spans="1:2" ht="28.8" x14ac:dyDescent="0.3">
      <c r="A37" s="50" t="s">
        <v>49</v>
      </c>
      <c r="B37" s="54" t="s">
        <v>118</v>
      </c>
    </row>
    <row r="38" spans="1:2" x14ac:dyDescent="0.3">
      <c r="A38" s="50" t="s">
        <v>119</v>
      </c>
      <c r="B38" s="54" t="s">
        <v>120</v>
      </c>
    </row>
    <row r="39" spans="1:2" x14ac:dyDescent="0.3">
      <c r="A39" s="55" t="s">
        <v>121</v>
      </c>
      <c r="B39" s="56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5862.5216057503994</v>
      </c>
      <c r="D2" s="7">
        <f t="shared" ref="D2:D10" si="0">C2/$C$11</f>
        <v>0.38820826677804743</v>
      </c>
      <c r="E2" s="6">
        <v>303346</v>
      </c>
      <c r="F2" s="6">
        <v>23691</v>
      </c>
      <c r="G2" s="6">
        <f>(C2*10000)/E2</f>
        <v>193.26187277071065</v>
      </c>
      <c r="H2" s="6">
        <f>(C2*10000)/F2</f>
        <v>2474.5775213162801</v>
      </c>
      <c r="I2" s="6">
        <f>(C2*10000)/(E2+F2)</f>
        <v>179.26172285553008</v>
      </c>
    </row>
    <row r="3" spans="1:9" ht="15" customHeight="1" x14ac:dyDescent="0.3">
      <c r="A3" s="8">
        <v>12</v>
      </c>
      <c r="B3" s="8" t="s">
        <v>2</v>
      </c>
      <c r="C3" s="9">
        <v>2201.3192188448002</v>
      </c>
      <c r="D3" s="10">
        <f t="shared" si="0"/>
        <v>0.14576838705971143</v>
      </c>
      <c r="E3" s="9">
        <v>3887</v>
      </c>
      <c r="F3" s="9">
        <v>105429</v>
      </c>
      <c r="G3" s="9">
        <f t="shared" ref="G3:G10" si="1">(C3*10000)/E3</f>
        <v>5663.2858730249554</v>
      </c>
      <c r="H3" s="9">
        <f t="shared" ref="H3:H9" si="2">(C3*10000)/F3</f>
        <v>208.79636711386811</v>
      </c>
      <c r="I3" s="9">
        <f t="shared" ref="I3:I9" si="3">(C3*10000)/(E3+F3)</f>
        <v>201.37209730001098</v>
      </c>
    </row>
    <row r="4" spans="1:9" ht="15" customHeight="1" x14ac:dyDescent="0.3">
      <c r="A4" s="8">
        <v>13</v>
      </c>
      <c r="B4" s="8" t="s">
        <v>3</v>
      </c>
      <c r="C4" s="9">
        <v>1961.3413756209702</v>
      </c>
      <c r="D4" s="10">
        <f t="shared" si="0"/>
        <v>0.12987737823312095</v>
      </c>
      <c r="E4" s="9">
        <v>102220</v>
      </c>
      <c r="F4" s="9">
        <v>46889</v>
      </c>
      <c r="G4" s="9">
        <f t="shared" si="1"/>
        <v>191.87452314820683</v>
      </c>
      <c r="H4" s="9">
        <f t="shared" si="2"/>
        <v>418.2945628230438</v>
      </c>
      <c r="I4" s="9">
        <f t="shared" si="3"/>
        <v>131.53742400666425</v>
      </c>
    </row>
    <row r="5" spans="1:9" ht="15" customHeight="1" x14ac:dyDescent="0.3">
      <c r="A5" s="8">
        <v>14</v>
      </c>
      <c r="B5" s="8" t="s">
        <v>4</v>
      </c>
      <c r="C5" s="9">
        <v>1050.04272881612</v>
      </c>
      <c r="D5" s="10">
        <f t="shared" si="0"/>
        <v>6.9532412025016352E-2</v>
      </c>
      <c r="E5" s="9">
        <v>63694</v>
      </c>
      <c r="F5" s="9">
        <v>60062</v>
      </c>
      <c r="G5" s="9">
        <f t="shared" si="1"/>
        <v>164.85740082521428</v>
      </c>
      <c r="H5" s="9">
        <f t="shared" si="2"/>
        <v>174.82646745298524</v>
      </c>
      <c r="I5" s="9">
        <f t="shared" si="3"/>
        <v>84.847823848227151</v>
      </c>
    </row>
    <row r="6" spans="1:9" ht="15" customHeight="1" x14ac:dyDescent="0.3">
      <c r="A6" s="8">
        <v>15</v>
      </c>
      <c r="B6" s="8" t="s">
        <v>5</v>
      </c>
      <c r="C6" s="9">
        <v>1811.5567711503199</v>
      </c>
      <c r="D6" s="10">
        <f t="shared" si="0"/>
        <v>0.11995884392280795</v>
      </c>
      <c r="E6" s="9">
        <v>6864</v>
      </c>
      <c r="F6" s="9">
        <v>51985</v>
      </c>
      <c r="G6" s="9">
        <f t="shared" si="1"/>
        <v>2639.2144101840327</v>
      </c>
      <c r="H6" s="9">
        <f t="shared" si="2"/>
        <v>348.47682430514959</v>
      </c>
      <c r="I6" s="9">
        <f t="shared" si="3"/>
        <v>307.8313601166239</v>
      </c>
    </row>
    <row r="7" spans="1:9" ht="15" customHeight="1" x14ac:dyDescent="0.3">
      <c r="A7" s="8">
        <v>16</v>
      </c>
      <c r="B7" s="8" t="s">
        <v>6</v>
      </c>
      <c r="C7" s="9">
        <v>465.63578862377602</v>
      </c>
      <c r="D7" s="10">
        <f t="shared" si="0"/>
        <v>3.0833773350047673E-2</v>
      </c>
      <c r="E7" s="9">
        <v>110</v>
      </c>
      <c r="F7" s="9">
        <v>309</v>
      </c>
      <c r="G7" s="9">
        <f t="shared" si="1"/>
        <v>42330.52623852509</v>
      </c>
      <c r="H7" s="9">
        <f t="shared" si="2"/>
        <v>15069.119372937736</v>
      </c>
      <c r="I7" s="9">
        <f t="shared" si="3"/>
        <v>11113.025981474368</v>
      </c>
    </row>
    <row r="8" spans="1:9" ht="15" customHeight="1" x14ac:dyDescent="0.3">
      <c r="A8" s="8">
        <v>17</v>
      </c>
      <c r="B8" s="8" t="s">
        <v>7</v>
      </c>
      <c r="C8" s="9">
        <v>405.784949974943</v>
      </c>
      <c r="D8" s="10">
        <f t="shared" si="0"/>
        <v>2.687053160876593E-2</v>
      </c>
      <c r="E8" s="9">
        <v>375</v>
      </c>
      <c r="F8" s="9">
        <v>2343</v>
      </c>
      <c r="G8" s="9">
        <f t="shared" si="1"/>
        <v>10820.931999331813</v>
      </c>
      <c r="H8" s="9">
        <f t="shared" si="2"/>
        <v>1731.9033289583567</v>
      </c>
      <c r="I8" s="9">
        <f t="shared" si="3"/>
        <v>1492.9541941682965</v>
      </c>
    </row>
    <row r="9" spans="1:9" ht="15" customHeight="1" x14ac:dyDescent="0.3">
      <c r="A9" s="8">
        <v>18</v>
      </c>
      <c r="B9" s="8" t="s">
        <v>8</v>
      </c>
      <c r="C9" s="9">
        <v>1339.7195273074399</v>
      </c>
      <c r="D9" s="10">
        <f t="shared" si="0"/>
        <v>8.8714418579640353E-2</v>
      </c>
      <c r="E9" s="9">
        <v>518</v>
      </c>
      <c r="F9" s="9">
        <v>294</v>
      </c>
      <c r="G9" s="9">
        <f t="shared" si="1"/>
        <v>25863.311337981468</v>
      </c>
      <c r="H9" s="9">
        <f t="shared" si="2"/>
        <v>45568.691405014964</v>
      </c>
      <c r="I9" s="9">
        <f t="shared" si="3"/>
        <v>16499.008956988178</v>
      </c>
    </row>
    <row r="10" spans="1:9" ht="15" customHeight="1" x14ac:dyDescent="0.3">
      <c r="A10" s="8">
        <v>19</v>
      </c>
      <c r="B10" s="8" t="s">
        <v>9</v>
      </c>
      <c r="C10" s="9">
        <v>3.5637761048977903</v>
      </c>
      <c r="D10" s="10">
        <f t="shared" si="0"/>
        <v>2.3598844284179087E-4</v>
      </c>
      <c r="E10" s="9">
        <v>5</v>
      </c>
      <c r="F10" s="9">
        <v>0</v>
      </c>
      <c r="G10" s="9">
        <f t="shared" si="1"/>
        <v>7127.5522097955809</v>
      </c>
      <c r="H10" s="9">
        <v>0</v>
      </c>
      <c r="I10" s="9">
        <v>0</v>
      </c>
    </row>
    <row r="11" spans="1:9" ht="15" customHeight="1" x14ac:dyDescent="0.25">
      <c r="A11" s="64"/>
      <c r="B11" s="64"/>
      <c r="C11" s="11">
        <f>SUM(C2:C10)</f>
        <v>15101.485742193669</v>
      </c>
      <c r="D11" s="12"/>
      <c r="E11" s="11">
        <f>SUM(E2:E10)</f>
        <v>481019</v>
      </c>
      <c r="F11" s="11">
        <f>SUM(F2:F10)</f>
        <v>291002</v>
      </c>
      <c r="G11" s="11">
        <f>(C11*10000)/E11</f>
        <v>313.94780127590946</v>
      </c>
      <c r="H11" s="11">
        <f>(C11*10000)/F11</f>
        <v>518.94783342360768</v>
      </c>
      <c r="I11" s="11">
        <f>(C11*10000)/(E11+F11)</f>
        <v>195.60977929607705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12</v>
      </c>
      <c r="C3" s="9">
        <v>7053.3791085686507</v>
      </c>
      <c r="D3" s="10">
        <f t="shared" ref="D3:D10" si="0">C3/$C$11</f>
        <v>0.46706524304833474</v>
      </c>
      <c r="E3" s="9">
        <v>251304</v>
      </c>
      <c r="F3" s="9">
        <v>180923</v>
      </c>
      <c r="G3" s="9">
        <f t="shared" ref="G3:G10" si="1">(C3*10000)/E3</f>
        <v>280.67118344987148</v>
      </c>
      <c r="H3" s="9">
        <f t="shared" ref="H3:H10" si="2">(C3*10000)/F3</f>
        <v>389.85530355834527</v>
      </c>
      <c r="I3" s="9">
        <f t="shared" ref="I3:I10" si="3">(C3*10000)/(E3+F3)</f>
        <v>163.18691586987046</v>
      </c>
    </row>
    <row r="4" spans="1:9" ht="15" customHeight="1" x14ac:dyDescent="0.3">
      <c r="A4" s="8">
        <v>13</v>
      </c>
      <c r="B4" s="8" t="s">
        <v>13</v>
      </c>
      <c r="C4" s="9">
        <v>2704.88464262055</v>
      </c>
      <c r="D4" s="10">
        <f t="shared" si="0"/>
        <v>0.17911380964742296</v>
      </c>
      <c r="E4" s="9">
        <v>94892</v>
      </c>
      <c r="F4" s="9">
        <v>50427</v>
      </c>
      <c r="G4" s="9">
        <f t="shared" si="1"/>
        <v>285.04875464955421</v>
      </c>
      <c r="H4" s="9">
        <f t="shared" si="2"/>
        <v>536.39610578074246</v>
      </c>
      <c r="I4" s="9">
        <f t="shared" si="3"/>
        <v>186.13427305586674</v>
      </c>
    </row>
    <row r="5" spans="1:9" ht="15" customHeight="1" x14ac:dyDescent="0.3">
      <c r="A5" s="8">
        <v>21</v>
      </c>
      <c r="B5" s="8" t="s">
        <v>14</v>
      </c>
      <c r="C5" s="9">
        <v>641.71247400791799</v>
      </c>
      <c r="D5" s="10">
        <f t="shared" si="0"/>
        <v>4.2493333766158388E-2</v>
      </c>
      <c r="E5" s="9">
        <v>16154</v>
      </c>
      <c r="F5" s="9">
        <v>8279</v>
      </c>
      <c r="G5" s="9">
        <f t="shared" si="1"/>
        <v>397.24679584494123</v>
      </c>
      <c r="H5" s="9">
        <f t="shared" si="2"/>
        <v>775.10867738605873</v>
      </c>
      <c r="I5" s="9">
        <f t="shared" si="3"/>
        <v>262.64170343712112</v>
      </c>
    </row>
    <row r="6" spans="1:9" ht="15" customHeight="1" x14ac:dyDescent="0.3">
      <c r="A6" s="8">
        <v>22</v>
      </c>
      <c r="B6" s="8" t="s">
        <v>15</v>
      </c>
      <c r="C6" s="9">
        <v>1169.80885734242</v>
      </c>
      <c r="D6" s="10">
        <f t="shared" si="0"/>
        <v>7.7463163380935715E-2</v>
      </c>
      <c r="E6" s="9">
        <v>33084</v>
      </c>
      <c r="F6" s="9">
        <v>12616</v>
      </c>
      <c r="G6" s="9">
        <f t="shared" si="1"/>
        <v>353.58749164019463</v>
      </c>
      <c r="H6" s="9">
        <f t="shared" si="2"/>
        <v>927.24227753837977</v>
      </c>
      <c r="I6" s="9">
        <f t="shared" si="3"/>
        <v>255.97567994363675</v>
      </c>
    </row>
    <row r="7" spans="1:9" ht="15" customHeight="1" x14ac:dyDescent="0.3">
      <c r="A7" s="8">
        <v>23</v>
      </c>
      <c r="B7" s="8" t="s">
        <v>16</v>
      </c>
      <c r="C7" s="9">
        <v>345.83524789384904</v>
      </c>
      <c r="D7" s="10">
        <f t="shared" si="0"/>
        <v>2.2900743264457915E-2</v>
      </c>
      <c r="E7" s="9">
        <v>9341</v>
      </c>
      <c r="F7" s="9">
        <v>2167</v>
      </c>
      <c r="G7" s="9">
        <f t="shared" si="1"/>
        <v>370.23364510635804</v>
      </c>
      <c r="H7" s="9">
        <f t="shared" si="2"/>
        <v>1595.917156870554</v>
      </c>
      <c r="I7" s="9">
        <f t="shared" si="3"/>
        <v>300.51724704018864</v>
      </c>
    </row>
    <row r="8" spans="1:9" ht="15" customHeight="1" x14ac:dyDescent="0.3">
      <c r="A8" s="8">
        <v>31</v>
      </c>
      <c r="B8" s="8" t="s">
        <v>17</v>
      </c>
      <c r="C8" s="9">
        <v>1115.19599833339</v>
      </c>
      <c r="D8" s="10">
        <f t="shared" si="0"/>
        <v>7.3846773580530767E-2</v>
      </c>
      <c r="E8" s="9">
        <v>31621</v>
      </c>
      <c r="F8" s="9">
        <v>15584</v>
      </c>
      <c r="G8" s="9">
        <f t="shared" si="1"/>
        <v>352.67575292792452</v>
      </c>
      <c r="H8" s="9">
        <f t="shared" si="2"/>
        <v>715.60318168210347</v>
      </c>
      <c r="I8" s="9">
        <f t="shared" si="3"/>
        <v>236.24531264344668</v>
      </c>
    </row>
    <row r="9" spans="1:9" ht="15" customHeight="1" x14ac:dyDescent="0.3">
      <c r="A9" s="8">
        <v>32</v>
      </c>
      <c r="B9" s="8" t="s">
        <v>18</v>
      </c>
      <c r="C9" s="9">
        <v>1995.0478822261603</v>
      </c>
      <c r="D9" s="10">
        <f t="shared" si="0"/>
        <v>0.1321093775993166</v>
      </c>
      <c r="E9" s="9">
        <v>43264</v>
      </c>
      <c r="F9" s="9">
        <v>19712</v>
      </c>
      <c r="G9" s="9">
        <f t="shared" si="1"/>
        <v>461.13347869502593</v>
      </c>
      <c r="H9" s="9">
        <f t="shared" si="2"/>
        <v>1012.0981545384335</v>
      </c>
      <c r="I9" s="9">
        <f t="shared" si="3"/>
        <v>316.79495081081052</v>
      </c>
    </row>
    <row r="10" spans="1:9" ht="15" customHeight="1" x14ac:dyDescent="0.3">
      <c r="A10" s="8">
        <v>33</v>
      </c>
      <c r="B10" s="8" t="s">
        <v>19</v>
      </c>
      <c r="C10" s="9">
        <v>75.621531200737408</v>
      </c>
      <c r="D10" s="10">
        <f t="shared" si="0"/>
        <v>5.007555712842891E-3</v>
      </c>
      <c r="E10" s="9">
        <v>1359</v>
      </c>
      <c r="F10" s="9">
        <v>1294</v>
      </c>
      <c r="G10" s="9">
        <f t="shared" si="1"/>
        <v>556.44982487665504</v>
      </c>
      <c r="H10" s="9">
        <f t="shared" si="2"/>
        <v>584.40132303506505</v>
      </c>
      <c r="I10" s="9">
        <f t="shared" si="3"/>
        <v>285.0415801007818</v>
      </c>
    </row>
    <row r="11" spans="1:9" ht="15" customHeight="1" x14ac:dyDescent="0.25">
      <c r="A11" s="64"/>
      <c r="B11" s="64"/>
      <c r="C11" s="11">
        <f>SUM(C2:C10)</f>
        <v>15101.485742193676</v>
      </c>
      <c r="D11" s="12"/>
      <c r="E11" s="11">
        <f>SUM(E2:E10)</f>
        <v>481019</v>
      </c>
      <c r="F11" s="11">
        <f>SUM(F2:F10)</f>
        <v>291002</v>
      </c>
      <c r="G11" s="11">
        <f>(C11*10000)/E11</f>
        <v>313.94780127590957</v>
      </c>
      <c r="H11" s="11">
        <f>(C11*10000)/F11</f>
        <v>518.9478334236079</v>
      </c>
      <c r="I11" s="11">
        <f>(C11*10000)/(E11+F11)</f>
        <v>195.60977929607711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4">
        <v>358.083334253705</v>
      </c>
      <c r="D2" s="14">
        <v>706.58072893900703</v>
      </c>
      <c r="E2" s="14">
        <v>5155.9408768113926</v>
      </c>
      <c r="F2" s="14">
        <v>348.49739468530203</v>
      </c>
      <c r="G2" s="14">
        <v>358.083334253705</v>
      </c>
      <c r="H2" s="15">
        <f>E2/SUM($E2:$G2)</f>
        <v>0.87947494671133652</v>
      </c>
      <c r="I2" s="15">
        <f t="shared" ref="I2:J2" si="0">F2/SUM($E2:$G2)</f>
        <v>5.9444965515089904E-2</v>
      </c>
      <c r="J2" s="15">
        <f t="shared" si="0"/>
        <v>6.1080087773573412E-2</v>
      </c>
    </row>
    <row r="3" spans="1:10" ht="15" customHeight="1" x14ac:dyDescent="0.3">
      <c r="A3" s="8">
        <v>12</v>
      </c>
      <c r="B3" s="8" t="s">
        <v>2</v>
      </c>
      <c r="C3" s="16">
        <v>539.91398602207903</v>
      </c>
      <c r="D3" s="16">
        <v>712.56935919611692</v>
      </c>
      <c r="E3" s="16">
        <v>1488.7498596486832</v>
      </c>
      <c r="F3" s="16">
        <v>172.65537317403789</v>
      </c>
      <c r="G3" s="16">
        <v>539.91398602207903</v>
      </c>
      <c r="H3" s="17">
        <f t="shared" ref="H3:H11" si="1">E3/SUM($E3:$G3)</f>
        <v>0.67629894242687061</v>
      </c>
      <c r="I3" s="17">
        <f t="shared" ref="I3:I11" si="2">F3/SUM($E3:$G3)</f>
        <v>7.8432683318252816E-2</v>
      </c>
      <c r="J3" s="17">
        <f t="shared" ref="J3:J11" si="3">G3/SUM($E3:$G3)</f>
        <v>0.2452683742548766</v>
      </c>
    </row>
    <row r="4" spans="1:10" ht="15" customHeight="1" x14ac:dyDescent="0.3">
      <c r="A4" s="8">
        <v>13</v>
      </c>
      <c r="B4" s="8" t="s">
        <v>3</v>
      </c>
      <c r="C4" s="16">
        <v>120.59418349540499</v>
      </c>
      <c r="D4" s="16">
        <v>240.32056349769599</v>
      </c>
      <c r="E4" s="16">
        <v>1721.0208121232743</v>
      </c>
      <c r="F4" s="16">
        <v>119.72638000229099</v>
      </c>
      <c r="G4" s="16">
        <v>120.59418349540499</v>
      </c>
      <c r="H4" s="17">
        <f t="shared" si="1"/>
        <v>0.87747132320521748</v>
      </c>
      <c r="I4" s="17">
        <f t="shared" si="2"/>
        <v>6.104311135759579E-2</v>
      </c>
      <c r="J4" s="17">
        <f t="shared" si="3"/>
        <v>6.1485565437186723E-2</v>
      </c>
    </row>
    <row r="5" spans="1:10" ht="15" customHeight="1" x14ac:dyDescent="0.3">
      <c r="A5" s="8">
        <v>14</v>
      </c>
      <c r="B5" s="8" t="s">
        <v>4</v>
      </c>
      <c r="C5" s="16">
        <v>26.447652621037701</v>
      </c>
      <c r="D5" s="16">
        <v>68.153033173601798</v>
      </c>
      <c r="E5" s="16">
        <v>981.88969564251818</v>
      </c>
      <c r="F5" s="16">
        <v>41.705380552564094</v>
      </c>
      <c r="G5" s="16">
        <v>26.447652621037701</v>
      </c>
      <c r="H5" s="17">
        <f t="shared" si="1"/>
        <v>0.93509499061010448</v>
      </c>
      <c r="I5" s="17">
        <f t="shared" si="2"/>
        <v>3.9717793769768965E-2</v>
      </c>
      <c r="J5" s="17">
        <f t="shared" si="3"/>
        <v>2.5187215620126567E-2</v>
      </c>
    </row>
    <row r="6" spans="1:10" ht="15" customHeight="1" x14ac:dyDescent="0.3">
      <c r="A6" s="8">
        <v>15</v>
      </c>
      <c r="B6" s="8" t="s">
        <v>5</v>
      </c>
      <c r="C6" s="19" t="s">
        <v>53</v>
      </c>
      <c r="D6" s="19" t="s">
        <v>53</v>
      </c>
      <c r="E6" s="16">
        <v>1811.5567711503199</v>
      </c>
      <c r="F6" s="19" t="s">
        <v>53</v>
      </c>
      <c r="G6" s="19" t="s">
        <v>53</v>
      </c>
      <c r="H6" s="19" t="s">
        <v>53</v>
      </c>
      <c r="I6" s="19" t="s">
        <v>53</v>
      </c>
      <c r="J6" s="19" t="s">
        <v>53</v>
      </c>
    </row>
    <row r="7" spans="1:10" ht="15" customHeight="1" x14ac:dyDescent="0.3">
      <c r="A7" s="8">
        <v>16</v>
      </c>
      <c r="B7" s="8" t="s">
        <v>6</v>
      </c>
      <c r="C7" s="19" t="s">
        <v>53</v>
      </c>
      <c r="D7" s="19" t="s">
        <v>53</v>
      </c>
      <c r="E7" s="16">
        <v>465.63578862377602</v>
      </c>
      <c r="F7" s="19" t="s">
        <v>53</v>
      </c>
      <c r="G7" s="19" t="s">
        <v>53</v>
      </c>
      <c r="H7" s="19" t="s">
        <v>53</v>
      </c>
      <c r="I7" s="19" t="s">
        <v>53</v>
      </c>
      <c r="J7" s="19" t="s">
        <v>53</v>
      </c>
    </row>
    <row r="8" spans="1:10" ht="15" customHeight="1" x14ac:dyDescent="0.3">
      <c r="A8" s="8">
        <v>17</v>
      </c>
      <c r="B8" s="8" t="s">
        <v>7</v>
      </c>
      <c r="C8" s="19" t="s">
        <v>53</v>
      </c>
      <c r="D8" s="19" t="s">
        <v>53</v>
      </c>
      <c r="E8" s="16">
        <v>405.784949974943</v>
      </c>
      <c r="F8" s="19" t="s">
        <v>53</v>
      </c>
      <c r="G8" s="19" t="s">
        <v>53</v>
      </c>
      <c r="H8" s="19" t="s">
        <v>53</v>
      </c>
      <c r="I8" s="19" t="s">
        <v>53</v>
      </c>
      <c r="J8" s="19" t="s">
        <v>53</v>
      </c>
    </row>
    <row r="9" spans="1:10" ht="15" customHeight="1" x14ac:dyDescent="0.3">
      <c r="A9" s="8">
        <v>18</v>
      </c>
      <c r="B9" s="8" t="s">
        <v>8</v>
      </c>
      <c r="C9" s="19" t="s">
        <v>53</v>
      </c>
      <c r="D9" s="19" t="s">
        <v>53</v>
      </c>
      <c r="E9" s="16">
        <v>1339.7195273074399</v>
      </c>
      <c r="F9" s="19" t="s">
        <v>53</v>
      </c>
      <c r="G9" s="19" t="s">
        <v>53</v>
      </c>
      <c r="H9" s="19" t="s">
        <v>53</v>
      </c>
      <c r="I9" s="19" t="s">
        <v>53</v>
      </c>
      <c r="J9" s="19" t="s">
        <v>53</v>
      </c>
    </row>
    <row r="10" spans="1:10" ht="15" customHeight="1" x14ac:dyDescent="0.3">
      <c r="A10" s="8">
        <v>19</v>
      </c>
      <c r="B10" s="8" t="s">
        <v>9</v>
      </c>
      <c r="C10" s="19" t="s">
        <v>53</v>
      </c>
      <c r="D10" s="19" t="s">
        <v>53</v>
      </c>
      <c r="E10" s="16">
        <v>3.5637761048977903</v>
      </c>
      <c r="F10" s="19" t="s">
        <v>53</v>
      </c>
      <c r="G10" s="19" t="s">
        <v>53</v>
      </c>
      <c r="H10" s="19" t="s">
        <v>53</v>
      </c>
      <c r="I10" s="19" t="s">
        <v>53</v>
      </c>
      <c r="J10" s="19" t="s">
        <v>53</v>
      </c>
    </row>
    <row r="11" spans="1:10" ht="15" customHeight="1" x14ac:dyDescent="0.25">
      <c r="A11" s="64"/>
      <c r="B11" s="64"/>
      <c r="C11" s="11">
        <f>SUM(C2:C10)</f>
        <v>1045.0391563922267</v>
      </c>
      <c r="D11" s="11">
        <f t="shared" ref="D11:G11" si="4">SUM(D2:D10)</f>
        <v>1727.6236848064218</v>
      </c>
      <c r="E11" s="11">
        <f t="shared" si="4"/>
        <v>13373.862057387243</v>
      </c>
      <c r="F11" s="11">
        <f t="shared" si="4"/>
        <v>682.58452841419501</v>
      </c>
      <c r="G11" s="11">
        <f t="shared" si="4"/>
        <v>1045.0391563922267</v>
      </c>
      <c r="H11" s="18">
        <f t="shared" si="1"/>
        <v>0.88559909175165274</v>
      </c>
      <c r="I11" s="18">
        <f t="shared" si="2"/>
        <v>4.519982603480191E-2</v>
      </c>
      <c r="J11" s="18">
        <f t="shared" si="3"/>
        <v>6.9201082213545345E-2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12</v>
      </c>
      <c r="C3" s="16">
        <v>481.38073693752801</v>
      </c>
      <c r="D3" s="16">
        <v>779.29440185028102</v>
      </c>
      <c r="E3" s="16">
        <v>6274.0847067183695</v>
      </c>
      <c r="F3" s="16">
        <v>297.91366491275301</v>
      </c>
      <c r="G3" s="16">
        <v>481.38073693752801</v>
      </c>
      <c r="H3" s="17">
        <f t="shared" ref="H3:H11" si="0">E3/SUM($E3:$G3)</f>
        <v>0.88951474323795077</v>
      </c>
      <c r="I3" s="17">
        <f t="shared" ref="I3:I11" si="1">F3/SUM($E3:$G3)</f>
        <v>4.2237012973092403E-2</v>
      </c>
      <c r="J3" s="17">
        <f t="shared" ref="J3:J11" si="2">G3/SUM($E3:$G3)</f>
        <v>6.8248243788956789E-2</v>
      </c>
    </row>
    <row r="4" spans="1:10" ht="15" customHeight="1" x14ac:dyDescent="0.3">
      <c r="A4" s="8">
        <v>13</v>
      </c>
      <c r="B4" s="8" t="s">
        <v>13</v>
      </c>
      <c r="C4" s="16">
        <v>189.82963622165599</v>
      </c>
      <c r="D4" s="16">
        <v>311.85423278644203</v>
      </c>
      <c r="E4" s="16">
        <v>2393.030409834108</v>
      </c>
      <c r="F4" s="16">
        <v>122.02459656478604</v>
      </c>
      <c r="G4" s="16">
        <v>189.82963622165599</v>
      </c>
      <c r="H4" s="17">
        <f t="shared" si="0"/>
        <v>0.88470701194698231</v>
      </c>
      <c r="I4" s="17">
        <f t="shared" si="1"/>
        <v>4.5112680460400706E-2</v>
      </c>
      <c r="J4" s="17">
        <f t="shared" si="2"/>
        <v>7.0180307592616953E-2</v>
      </c>
    </row>
    <row r="5" spans="1:10" ht="15" customHeight="1" x14ac:dyDescent="0.3">
      <c r="A5" s="8">
        <v>21</v>
      </c>
      <c r="B5" s="8" t="s">
        <v>14</v>
      </c>
      <c r="C5" s="16">
        <v>29.166918658008001</v>
      </c>
      <c r="D5" s="16">
        <v>63.467477791340194</v>
      </c>
      <c r="E5" s="16">
        <v>578.24499621657776</v>
      </c>
      <c r="F5" s="16">
        <v>34.300559133332193</v>
      </c>
      <c r="G5" s="16">
        <v>29.166918658008001</v>
      </c>
      <c r="H5" s="17">
        <f t="shared" si="0"/>
        <v>0.90109670551525367</v>
      </c>
      <c r="I5" s="17">
        <f t="shared" si="1"/>
        <v>5.3451601024836808E-2</v>
      </c>
      <c r="J5" s="17">
        <f t="shared" si="2"/>
        <v>4.5451693459909452E-2</v>
      </c>
    </row>
    <row r="6" spans="1:10" ht="15" customHeight="1" x14ac:dyDescent="0.3">
      <c r="A6" s="8">
        <v>22</v>
      </c>
      <c r="B6" s="8" t="s">
        <v>15</v>
      </c>
      <c r="C6" s="16">
        <v>77.507339376091807</v>
      </c>
      <c r="D6" s="16">
        <v>134.880496119779</v>
      </c>
      <c r="E6" s="16">
        <v>1034.9283612226409</v>
      </c>
      <c r="F6" s="16">
        <v>57.37315674368719</v>
      </c>
      <c r="G6" s="16">
        <v>77.507339376091807</v>
      </c>
      <c r="H6" s="17">
        <f t="shared" si="0"/>
        <v>0.88469868793248729</v>
      </c>
      <c r="I6" s="17">
        <f t="shared" si="1"/>
        <v>4.9044898560631475E-2</v>
      </c>
      <c r="J6" s="17">
        <f t="shared" si="2"/>
        <v>6.6256413506881412E-2</v>
      </c>
    </row>
    <row r="7" spans="1:10" ht="15" customHeight="1" x14ac:dyDescent="0.3">
      <c r="A7" s="8">
        <v>23</v>
      </c>
      <c r="B7" s="8" t="s">
        <v>16</v>
      </c>
      <c r="C7" s="16">
        <v>18.194185590479901</v>
      </c>
      <c r="D7" s="16">
        <v>31.518070814707603</v>
      </c>
      <c r="E7" s="16">
        <v>314.31717707914146</v>
      </c>
      <c r="F7" s="16">
        <v>13.323885224227702</v>
      </c>
      <c r="G7" s="16">
        <v>18.194185590479901</v>
      </c>
      <c r="H7" s="17">
        <f t="shared" si="0"/>
        <v>0.90886391422894586</v>
      </c>
      <c r="I7" s="17">
        <f t="shared" si="1"/>
        <v>3.8526683747162019E-2</v>
      </c>
      <c r="J7" s="17">
        <f t="shared" si="2"/>
        <v>5.2609402023892138E-2</v>
      </c>
    </row>
    <row r="8" spans="1:10" ht="15" customHeight="1" x14ac:dyDescent="0.3">
      <c r="A8" s="8">
        <v>31</v>
      </c>
      <c r="B8" s="8" t="s">
        <v>17</v>
      </c>
      <c r="C8" s="16">
        <v>83.112736166572603</v>
      </c>
      <c r="D8" s="16">
        <v>134.398182358833</v>
      </c>
      <c r="E8" s="16">
        <v>980.79781597455701</v>
      </c>
      <c r="F8" s="16">
        <v>51.285446192260395</v>
      </c>
      <c r="G8" s="16">
        <v>83.112736166572603</v>
      </c>
      <c r="H8" s="17">
        <f t="shared" si="0"/>
        <v>0.87948469815199748</v>
      </c>
      <c r="I8" s="17">
        <f t="shared" si="1"/>
        <v>4.5987831976535228E-2</v>
      </c>
      <c r="J8" s="17">
        <f t="shared" si="2"/>
        <v>7.4527469871467286E-2</v>
      </c>
    </row>
    <row r="9" spans="1:10" ht="15" customHeight="1" x14ac:dyDescent="0.3">
      <c r="A9" s="8">
        <v>32</v>
      </c>
      <c r="B9" s="8" t="s">
        <v>18</v>
      </c>
      <c r="C9" s="16">
        <v>161.57846303741002</v>
      </c>
      <c r="D9" s="16">
        <v>262.83108889021298</v>
      </c>
      <c r="E9" s="16">
        <v>1732.2167933359474</v>
      </c>
      <c r="F9" s="16">
        <v>101.25262585280296</v>
      </c>
      <c r="G9" s="16">
        <v>161.57846303741002</v>
      </c>
      <c r="H9" s="17">
        <f t="shared" si="0"/>
        <v>0.86825825523699474</v>
      </c>
      <c r="I9" s="17">
        <f t="shared" si="1"/>
        <v>5.075197781209187E-2</v>
      </c>
      <c r="J9" s="17">
        <f t="shared" si="2"/>
        <v>8.0989766950913381E-2</v>
      </c>
    </row>
    <row r="10" spans="1:10" ht="15" customHeight="1" x14ac:dyDescent="0.3">
      <c r="A10" s="8">
        <v>33</v>
      </c>
      <c r="B10" s="8" t="s">
        <v>19</v>
      </c>
      <c r="C10" s="16">
        <v>4.2691404044792698</v>
      </c>
      <c r="D10" s="16">
        <v>9.37973419482495</v>
      </c>
      <c r="E10" s="16">
        <v>66.24179700591246</v>
      </c>
      <c r="F10" s="16">
        <v>5.1105937903456802</v>
      </c>
      <c r="G10" s="16">
        <v>4.2691404044792698</v>
      </c>
      <c r="H10" s="17">
        <f t="shared" si="0"/>
        <v>0.87596476762780118</v>
      </c>
      <c r="I10" s="17">
        <f t="shared" si="1"/>
        <v>6.7581199549895457E-2</v>
      </c>
      <c r="J10" s="17">
        <f t="shared" si="2"/>
        <v>5.6454032822303393E-2</v>
      </c>
    </row>
    <row r="11" spans="1:10" ht="15" customHeight="1" x14ac:dyDescent="0.25">
      <c r="A11" s="64"/>
      <c r="B11" s="64"/>
      <c r="C11" s="11">
        <f>SUM(C2:C10)</f>
        <v>1045.0391563922256</v>
      </c>
      <c r="D11" s="11">
        <f t="shared" ref="D11:G11" si="3">SUM(D2:D10)</f>
        <v>1727.6236848064211</v>
      </c>
      <c r="E11" s="11">
        <f t="shared" si="3"/>
        <v>13373.862057387252</v>
      </c>
      <c r="F11" s="11">
        <f t="shared" si="3"/>
        <v>682.58452841419523</v>
      </c>
      <c r="G11" s="11">
        <f t="shared" si="3"/>
        <v>1045.0391563922256</v>
      </c>
      <c r="H11" s="18">
        <f t="shared" si="0"/>
        <v>0.88559909175165286</v>
      </c>
      <c r="I11" s="18">
        <f t="shared" si="1"/>
        <v>4.5199826034801896E-2</v>
      </c>
      <c r="J11" s="18">
        <f t="shared" si="2"/>
        <v>6.9201082213545234E-2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212.142041657314</v>
      </c>
      <c r="D2" s="21">
        <v>639.96246678028797</v>
      </c>
      <c r="E2" s="14">
        <v>1537.2421000095001</v>
      </c>
      <c r="F2" s="14">
        <v>2384.1092940040203</v>
      </c>
      <c r="G2" s="14">
        <v>1089.0657032992599</v>
      </c>
      <c r="H2" s="15">
        <v>3.61861424014591E-2</v>
      </c>
      <c r="I2" s="15">
        <v>0.10916163893580653</v>
      </c>
      <c r="J2" s="15">
        <v>0.2622151700902326</v>
      </c>
      <c r="K2" s="15">
        <v>0.40666959617948611</v>
      </c>
      <c r="L2" s="15">
        <v>0.18576745239301568</v>
      </c>
    </row>
    <row r="3" spans="1:12" ht="15" customHeight="1" x14ac:dyDescent="0.3">
      <c r="A3" s="22">
        <v>12</v>
      </c>
      <c r="B3" s="22" t="s">
        <v>2</v>
      </c>
      <c r="C3" s="23">
        <v>60.343698642264094</v>
      </c>
      <c r="D3" s="23">
        <v>201.17987039755201</v>
      </c>
      <c r="E3" s="16">
        <v>450.36631493713298</v>
      </c>
      <c r="F3" s="16">
        <v>758.37605636026808</v>
      </c>
      <c r="G3" s="16">
        <v>731.05327850759397</v>
      </c>
      <c r="H3" s="17">
        <v>2.7412516151987594E-2</v>
      </c>
      <c r="I3" s="17">
        <v>9.139059372912095E-2</v>
      </c>
      <c r="J3" s="17">
        <v>0.20458928041044055</v>
      </c>
      <c r="K3" s="17">
        <v>0.34450980569653228</v>
      </c>
      <c r="L3" s="17">
        <v>0.33209780401191868</v>
      </c>
    </row>
    <row r="4" spans="1:12" ht="15" customHeight="1" x14ac:dyDescent="0.3">
      <c r="A4" s="22">
        <v>13</v>
      </c>
      <c r="B4" s="22" t="s">
        <v>3</v>
      </c>
      <c r="C4" s="23">
        <v>145.15938922962499</v>
      </c>
      <c r="D4" s="23">
        <v>233.946815034748</v>
      </c>
      <c r="E4" s="16">
        <v>495.81710878836105</v>
      </c>
      <c r="F4" s="16">
        <v>813.25838570372105</v>
      </c>
      <c r="G4" s="16">
        <v>273.15967686453502</v>
      </c>
      <c r="H4" s="17">
        <v>7.4010262075700786E-2</v>
      </c>
      <c r="I4" s="17">
        <v>0.11927898832026471</v>
      </c>
      <c r="J4" s="17">
        <v>0.25279490605319938</v>
      </c>
      <c r="K4" s="17">
        <v>0.41464397570577494</v>
      </c>
      <c r="L4" s="17">
        <v>0.13927186784506015</v>
      </c>
    </row>
    <row r="5" spans="1:12" ht="15" customHeight="1" x14ac:dyDescent="0.3">
      <c r="A5" s="22">
        <v>14</v>
      </c>
      <c r="B5" s="22" t="s">
        <v>4</v>
      </c>
      <c r="C5" s="23">
        <v>98.552492075315698</v>
      </c>
      <c r="D5" s="23">
        <v>123.36556580786601</v>
      </c>
      <c r="E5" s="16">
        <v>243.88738760669199</v>
      </c>
      <c r="F5" s="16">
        <v>438.35368662545699</v>
      </c>
      <c r="G5" s="16">
        <v>145.88359670078901</v>
      </c>
      <c r="H5" s="17">
        <v>9.3855696888096737E-2</v>
      </c>
      <c r="I5" s="17">
        <v>0.11748623405730893</v>
      </c>
      <c r="J5" s="17">
        <v>0.23226425069545983</v>
      </c>
      <c r="K5" s="17">
        <v>0.41746271327423301</v>
      </c>
      <c r="L5" s="17">
        <v>0.13893110508490145</v>
      </c>
    </row>
    <row r="6" spans="1:12" ht="15" customHeight="1" x14ac:dyDescent="0.3">
      <c r="A6" s="22">
        <v>15</v>
      </c>
      <c r="B6" s="22" t="s">
        <v>5</v>
      </c>
      <c r="C6" s="23">
        <v>139.17906649990201</v>
      </c>
      <c r="D6" s="23">
        <v>221.07411018023598</v>
      </c>
      <c r="E6" s="16">
        <v>451.72202822331303</v>
      </c>
      <c r="F6" s="16">
        <v>590.58007354885399</v>
      </c>
      <c r="G6" s="16">
        <v>409.00149269801301</v>
      </c>
      <c r="H6" s="17">
        <v>7.682843216198236E-2</v>
      </c>
      <c r="I6" s="17">
        <v>0.12203543035521676</v>
      </c>
      <c r="J6" s="17">
        <v>0.24935571184803371</v>
      </c>
      <c r="K6" s="17">
        <v>0.32600693666025293</v>
      </c>
      <c r="L6" s="17">
        <v>0.2257734889745143</v>
      </c>
    </row>
    <row r="7" spans="1:12" ht="15" customHeight="1" x14ac:dyDescent="0.3">
      <c r="A7" s="22">
        <v>16</v>
      </c>
      <c r="B7" s="22" t="s">
        <v>6</v>
      </c>
      <c r="C7" s="23">
        <v>20.627245835751701</v>
      </c>
      <c r="D7" s="23">
        <v>64.647077188027495</v>
      </c>
      <c r="E7" s="16">
        <v>114.429405147168</v>
      </c>
      <c r="F7" s="16">
        <v>145.42379403676901</v>
      </c>
      <c r="G7" s="16">
        <v>120.50826641605599</v>
      </c>
      <c r="H7" s="17">
        <v>4.429909886591267E-2</v>
      </c>
      <c r="I7" s="17">
        <v>0.13883614354278406</v>
      </c>
      <c r="J7" s="17">
        <v>0.2457487331147252</v>
      </c>
      <c r="K7" s="17">
        <v>0.31231232132431636</v>
      </c>
      <c r="L7" s="17">
        <v>0.25880370315226164</v>
      </c>
    </row>
    <row r="8" spans="1:12" ht="15" customHeight="1" x14ac:dyDescent="0.3">
      <c r="A8" s="22">
        <v>17</v>
      </c>
      <c r="B8" s="22" t="s">
        <v>7</v>
      </c>
      <c r="C8" s="23">
        <v>26.621004044050398</v>
      </c>
      <c r="D8" s="23">
        <v>32.621682489132397</v>
      </c>
      <c r="E8" s="16">
        <v>46.810846396973702</v>
      </c>
      <c r="F8" s="16">
        <v>144.981992583177</v>
      </c>
      <c r="G8" s="16">
        <v>154.74942446160301</v>
      </c>
      <c r="H8" s="17">
        <v>6.5603724449846301E-2</v>
      </c>
      <c r="I8" s="17">
        <v>8.0391553435255031E-2</v>
      </c>
      <c r="J8" s="17">
        <v>0.11535875443351214</v>
      </c>
      <c r="K8" s="17">
        <v>0.3572877520275996</v>
      </c>
      <c r="L8" s="17">
        <v>0.38135821565378708</v>
      </c>
    </row>
    <row r="9" spans="1:12" ht="15" customHeight="1" x14ac:dyDescent="0.3">
      <c r="A9" s="22">
        <v>18</v>
      </c>
      <c r="B9" s="22" t="s">
        <v>8</v>
      </c>
      <c r="C9" s="23">
        <v>147.27613070060698</v>
      </c>
      <c r="D9" s="23">
        <v>211.53477065945501</v>
      </c>
      <c r="E9" s="16">
        <v>347.88578376381599</v>
      </c>
      <c r="F9" s="16">
        <v>457.59067590444897</v>
      </c>
      <c r="G9" s="16">
        <v>175.43216627911298</v>
      </c>
      <c r="H9" s="17">
        <v>0.10993056956973797</v>
      </c>
      <c r="I9" s="17">
        <v>0.15789481779413658</v>
      </c>
      <c r="J9" s="17">
        <v>0.25967060767039407</v>
      </c>
      <c r="K9" s="17">
        <v>0.34155706965331162</v>
      </c>
      <c r="L9" s="17">
        <v>0.1309469353124198</v>
      </c>
    </row>
    <row r="10" spans="1:12" ht="15" customHeight="1" x14ac:dyDescent="0.3">
      <c r="A10" s="22">
        <v>19</v>
      </c>
      <c r="B10" s="22" t="s">
        <v>9</v>
      </c>
      <c r="C10" s="23">
        <v>0</v>
      </c>
      <c r="D10" s="23">
        <v>0</v>
      </c>
      <c r="E10" s="16">
        <v>1.6397969799893202E-2</v>
      </c>
      <c r="F10" s="16">
        <v>0</v>
      </c>
      <c r="G10" s="16">
        <v>3.5473781350978899</v>
      </c>
      <c r="H10" s="17">
        <v>0</v>
      </c>
      <c r="I10" s="17">
        <v>0</v>
      </c>
      <c r="J10" s="17">
        <v>4.6012906864034133E-3</v>
      </c>
      <c r="K10" s="17">
        <v>0</v>
      </c>
      <c r="L10" s="17">
        <v>0.99539870931359653</v>
      </c>
    </row>
    <row r="11" spans="1:12" ht="15" customHeight="1" x14ac:dyDescent="0.25">
      <c r="A11" s="64"/>
      <c r="B11" s="64"/>
      <c r="C11" s="24">
        <f t="shared" ref="C11:G11" si="0">SUM(C2:C10)</f>
        <v>849.90106868482985</v>
      </c>
      <c r="D11" s="24">
        <f t="shared" si="0"/>
        <v>1728.3323585373048</v>
      </c>
      <c r="E11" s="11">
        <f t="shared" si="0"/>
        <v>3688.1773728427565</v>
      </c>
      <c r="F11" s="11">
        <f t="shared" si="0"/>
        <v>5732.6739587667162</v>
      </c>
      <c r="G11" s="11">
        <f t="shared" si="0"/>
        <v>3102.4009833620607</v>
      </c>
      <c r="H11" s="18">
        <v>5.6279301467020544E-2</v>
      </c>
      <c r="I11" s="18">
        <v>0.1144478356661511</v>
      </c>
      <c r="J11" s="18">
        <v>0.24422612687293149</v>
      </c>
      <c r="K11" s="18">
        <v>0.37960993087915723</v>
      </c>
      <c r="L11" s="18">
        <v>0.20543680511473972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43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4">
        <v>5851.2847520000005</v>
      </c>
      <c r="D2" s="14">
        <v>5862.5216057503994</v>
      </c>
      <c r="E2" s="14">
        <f t="shared" ref="E2:E11" si="0">ROUND(D2,0)-ROUND(C2,0)</f>
        <v>12</v>
      </c>
      <c r="F2" s="26">
        <f t="shared" ref="F2:F11" si="1">D2/C2-1</f>
        <v>1.9204079491359494E-3</v>
      </c>
    </row>
    <row r="3" spans="1:6" ht="15" customHeight="1" x14ac:dyDescent="0.3">
      <c r="A3" s="8">
        <v>12</v>
      </c>
      <c r="B3" s="8" t="s">
        <v>2</v>
      </c>
      <c r="C3" s="16">
        <v>2194.0544199999999</v>
      </c>
      <c r="D3" s="16">
        <v>2201.3192188448002</v>
      </c>
      <c r="E3" s="16">
        <f t="shared" si="0"/>
        <v>7</v>
      </c>
      <c r="F3" s="27">
        <f t="shared" si="1"/>
        <v>3.3111297416223984E-3</v>
      </c>
    </row>
    <row r="4" spans="1:6" ht="15" customHeight="1" x14ac:dyDescent="0.3">
      <c r="A4" s="8">
        <v>13</v>
      </c>
      <c r="B4" s="8" t="s">
        <v>3</v>
      </c>
      <c r="C4" s="16">
        <v>1977.335752</v>
      </c>
      <c r="D4" s="16">
        <v>1961.3413756209702</v>
      </c>
      <c r="E4" s="16">
        <f t="shared" si="0"/>
        <v>-16</v>
      </c>
      <c r="F4" s="27">
        <f t="shared" si="1"/>
        <v>-8.088852064123131E-3</v>
      </c>
    </row>
    <row r="5" spans="1:6" ht="15" customHeight="1" x14ac:dyDescent="0.3">
      <c r="A5" s="8">
        <v>14</v>
      </c>
      <c r="B5" s="8" t="s">
        <v>4</v>
      </c>
      <c r="C5" s="16">
        <v>1038.8774069999999</v>
      </c>
      <c r="D5" s="16">
        <v>1050.04272881612</v>
      </c>
      <c r="E5" s="16">
        <f t="shared" si="0"/>
        <v>11</v>
      </c>
      <c r="F5" s="27">
        <f t="shared" si="1"/>
        <v>1.0747487375206699E-2</v>
      </c>
    </row>
    <row r="6" spans="1:6" ht="15" customHeight="1" x14ac:dyDescent="0.3">
      <c r="A6" s="8">
        <v>15</v>
      </c>
      <c r="B6" s="8" t="s">
        <v>5</v>
      </c>
      <c r="C6" s="16">
        <v>1764.292678</v>
      </c>
      <c r="D6" s="16">
        <v>1811.5567711503199</v>
      </c>
      <c r="E6" s="16">
        <f t="shared" si="0"/>
        <v>48</v>
      </c>
      <c r="F6" s="27">
        <f t="shared" si="1"/>
        <v>2.6789258800245408E-2</v>
      </c>
    </row>
    <row r="7" spans="1:6" ht="15" customHeight="1" x14ac:dyDescent="0.3">
      <c r="A7" s="8">
        <v>16</v>
      </c>
      <c r="B7" s="8" t="s">
        <v>6</v>
      </c>
      <c r="C7" s="16">
        <v>450.72818729999995</v>
      </c>
      <c r="D7" s="16">
        <v>465.63578862377602</v>
      </c>
      <c r="E7" s="16">
        <f t="shared" si="0"/>
        <v>15</v>
      </c>
      <c r="F7" s="27">
        <f t="shared" si="1"/>
        <v>3.3074482013377482E-2</v>
      </c>
    </row>
    <row r="8" spans="1:6" ht="15" customHeight="1" x14ac:dyDescent="0.3">
      <c r="A8" s="8">
        <v>17</v>
      </c>
      <c r="B8" s="8" t="s">
        <v>7</v>
      </c>
      <c r="C8" s="16">
        <v>450.45323430000002</v>
      </c>
      <c r="D8" s="16">
        <v>405.784949974943</v>
      </c>
      <c r="E8" s="16">
        <f t="shared" si="0"/>
        <v>-44</v>
      </c>
      <c r="F8" s="27">
        <f t="shared" si="1"/>
        <v>-9.9162978359942477E-2</v>
      </c>
    </row>
    <row r="9" spans="1:6" ht="15" customHeight="1" x14ac:dyDescent="0.3">
      <c r="A9" s="8">
        <v>18</v>
      </c>
      <c r="B9" s="8" t="s">
        <v>8</v>
      </c>
      <c r="C9" s="19" t="s">
        <v>53</v>
      </c>
      <c r="D9" s="16">
        <v>1339.7195273074399</v>
      </c>
      <c r="E9" s="16">
        <v>1339.7195273074399</v>
      </c>
      <c r="F9" s="27">
        <v>1</v>
      </c>
    </row>
    <row r="10" spans="1:6" ht="15" customHeight="1" x14ac:dyDescent="0.3">
      <c r="A10" s="8">
        <v>19</v>
      </c>
      <c r="B10" s="8" t="s">
        <v>9</v>
      </c>
      <c r="C10" s="19" t="s">
        <v>53</v>
      </c>
      <c r="D10" s="16">
        <v>3.5637761048977903</v>
      </c>
      <c r="E10" s="16">
        <v>3.5637761048977903</v>
      </c>
      <c r="F10" s="27">
        <v>1</v>
      </c>
    </row>
    <row r="11" spans="1:6" ht="15" customHeight="1" x14ac:dyDescent="0.25">
      <c r="A11" s="64"/>
      <c r="B11" s="64"/>
      <c r="C11" s="11">
        <f t="shared" ref="C11:D11" si="2">SUM(C2:C10)</f>
        <v>13727.026430599997</v>
      </c>
      <c r="D11" s="11">
        <f t="shared" si="2"/>
        <v>15101.485742193669</v>
      </c>
      <c r="E11" s="25">
        <f t="shared" si="0"/>
        <v>1374</v>
      </c>
      <c r="F11" s="28">
        <f t="shared" si="1"/>
        <v>0.10012797152701292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2022-08-30T11:32:59Z</dcterms:created>
  <dcterms:modified xsi:type="dcterms:W3CDTF">2022-10-24T13:23:03Z</dcterms:modified>
</cp:coreProperties>
</file>