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71051AB5-4C14-440A-8F93-8F0950626B9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F11" i="2"/>
  <c r="E2" i="2"/>
  <c r="E3" i="2"/>
  <c r="E4" i="2"/>
  <c r="E5" i="2"/>
  <c r="E6" i="2"/>
  <c r="E7" i="2"/>
  <c r="E8" i="2"/>
  <c r="E9" i="2"/>
  <c r="E10" i="2"/>
  <c r="E11" i="2"/>
  <c r="C11" i="2"/>
  <c r="D11" i="2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I3" i="8"/>
  <c r="I4" i="8"/>
  <c r="I5" i="8"/>
  <c r="I6" i="8"/>
  <c r="I7" i="8"/>
  <c r="I8" i="8"/>
  <c r="I9" i="8"/>
  <c r="H3" i="8"/>
  <c r="H4" i="8"/>
  <c r="H5" i="8"/>
  <c r="H6" i="8"/>
  <c r="H7" i="8"/>
  <c r="H8" i="8"/>
  <c r="H9" i="8"/>
  <c r="G3" i="8"/>
  <c r="G4" i="8"/>
  <c r="G5" i="8"/>
  <c r="G6" i="8"/>
  <c r="G7" i="8"/>
  <c r="G8" i="8"/>
  <c r="G9" i="8"/>
  <c r="F11" i="9"/>
  <c r="E11" i="9"/>
  <c r="C11" i="9"/>
  <c r="D10" i="9" s="1"/>
  <c r="I3" i="9"/>
  <c r="I4" i="9"/>
  <c r="I5" i="9"/>
  <c r="I6" i="9"/>
  <c r="I7" i="9"/>
  <c r="I8" i="9"/>
  <c r="I9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9" i="9"/>
  <c r="G10" i="9"/>
  <c r="G2" i="9"/>
  <c r="J11" i="7" l="1"/>
  <c r="J11" i="5"/>
  <c r="H11" i="5"/>
  <c r="I11" i="5"/>
  <c r="H11" i="7"/>
  <c r="I11" i="7"/>
  <c r="H11" i="8"/>
  <c r="D4" i="8"/>
  <c r="D7" i="8"/>
  <c r="D8" i="8"/>
  <c r="G11" i="8"/>
  <c r="I11" i="8"/>
  <c r="D5" i="8"/>
  <c r="D9" i="8"/>
  <c r="D3" i="8"/>
  <c r="D6" i="8"/>
  <c r="D3" i="9"/>
  <c r="D4" i="9"/>
  <c r="D5" i="9"/>
  <c r="D6" i="9"/>
  <c r="G11" i="9"/>
  <c r="H11" i="9"/>
  <c r="I11" i="9"/>
  <c r="D2" i="9"/>
  <c r="D7" i="9"/>
  <c r="D8" i="9"/>
  <c r="D9" i="9"/>
</calcChain>
</file>

<file path=xl/sharedStrings.xml><?xml version="1.0" encoding="utf-8"?>
<sst xmlns="http://schemas.openxmlformats.org/spreadsheetml/2006/main" count="289" uniqueCount="134">
  <si>
    <t>Hauptnutzung</t>
  </si>
  <si>
    <t>Wohnzonen</t>
  </si>
  <si>
    <t>Arbeitszonen</t>
  </si>
  <si>
    <t>Mischzonen</t>
  </si>
  <si>
    <t>Zentrumszonen</t>
  </si>
  <si>
    <t>Zone fuer oeffentliche Nutzungen</t>
  </si>
  <si>
    <t>Eingeschraenkte Bauzonen</t>
  </si>
  <si>
    <t>Tourismus und Freizeitzonen</t>
  </si>
  <si>
    <t>Verkehrszonen innerhalb von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</si>
  <si>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</si>
  <si>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</si>
  <si>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</si>
  <si>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</si>
  <si>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</si>
  <si>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</si>
  <si>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</si>
  <si>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</si>
  <si>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</si>
  <si>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</si>
  <si>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</si>
  <si>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</si>
  <si>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</si>
  <si>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</si>
  <si>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</si>
  <si>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</si>
  <si>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</si>
  <si>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</si>
  <si>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</si>
  <si>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</si>
  <si>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</si>
  <si>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</si>
  <si>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</si>
  <si>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</si>
  <si>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</si>
  <si>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</si>
  <si>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</si>
  <si>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</si>
  <si>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</si>
  <si>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</si>
  <si>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</si>
  <si>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</si>
  <si>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</si>
  <si>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</si>
  <si>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</si>
  <si>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</si>
  <si>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</si>
  <si>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</si>
  <si>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</si>
  <si>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</si>
  <si>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</si>
  <si>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</si>
  <si>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</si>
  <si>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</si>
  <si>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</si>
  <si>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</si>
  <si>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</si>
  <si>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</si>
  <si>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</si>
  <si>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</si>
  <si>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</si>
  <si>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</si>
  <si>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</si>
  <si>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</si>
  <si>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</si>
  <si>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</si>
  <si>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</si>
  <si>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</si>
  <si>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</si>
  <si>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</si>
  <si>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</si>
  <si>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</si>
  <si>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</si>
  <si>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</si>
  <si>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</si>
  <si>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</si>
  <si>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</si>
  <si>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</si>
  <si>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</si>
  <si>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</si>
  <si>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</si>
  <si>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</si>
  <si>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</si>
  <si>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</si>
  <si>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</si>
  <si>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</si>
  <si>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</si>
  <si>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</si>
  <si>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</si>
  <si>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</si>
  <si>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>ja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</si>
  <si>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</si>
  <si>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</si>
  <si>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</si>
  <si>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Die Verkehrszonen innerhalb der Bauzonen sind gemäss dem minimalen Geodatenmodell zugeordnet.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</si>
  <si>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</si>
  <si>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</si>
  <si>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</si>
  <si>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</si>
  <si>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</si>
  <si>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</si>
  <si>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</si>
  <si>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</si>
  <si>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</si>
  <si>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</si>
  <si>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</si>
  <si>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</si>
  <si>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</si>
  <si>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</si>
  <si>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</si>
  <si>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</si>
  <si>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</si>
  <si>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</si>
  <si>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</si>
  <si>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</si>
  <si>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</si>
  <si>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</si>
  <si>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</si>
  <si>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</si>
  <si>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</si>
  <si>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</si>
  <si>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</si>
  <si>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TG</t>
  </si>
  <si>
    <t>Die Golfplätze sind in der Bauzonenstatistik den Nichtbauzonen zugeordnet.</t>
  </si>
  <si>
    <t>45 ha Freihaltezonen sind neu den Nichtbauzonen zugeordnet (2017 Fehlzuweisung in der Bauzonenstatistik als eingeschränkte Bauzonen). Zudem sind in der Bilanz rund 4 ha weitere Bauzonen (verschiedene Typen) den Nichtbauzonen zugeordnet: Auch diese Flächen wurden in der Bauzonenstatistik 2017 fälschlicherweise einer Bauzone zugewiesen. In der Bauzonenstatistik 2017 waren daher rund 49 ha Bauzonen zuviel ausgeschieden. Die im Tabellenblatt "Vergleich 2017_2022"  ersichtliche Verkleinerung der Bauzonen zwischen 2017 und 2022 um 48 ha ist daher mit grosser Vorsicht zu interpretieren. Die Gesamtgrösse der Bauzonen 2022 ist faktisch nahezu gleich gross wie 2017: Die Differenz ist fast ausschliesslich auf Fehlzuweisungen im Jahr 2017 zurückzuführen.</t>
  </si>
  <si>
    <t>22 ha "Objektbezogene Spezialbauzonen" sind neu den weiteren Bauzonen zugeordnet (2017 den Zonen für öffentliche Nutzungen)  &gt; siehe Blatt "Vergleich 2017_2022", Code_HN 15/19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</si>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</sst>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49" fontId="2" fillId="0" borderId="12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3175.5889325850899</c:v>
                </c:pt>
                <c:pt idx="1">
                  <c:v>1522.3700094988701</c:v>
                </c:pt>
                <c:pt idx="2">
                  <c:v>1627.6366792505801</c:v>
                </c:pt>
                <c:pt idx="3">
                  <c:v>1593.5537259978498</c:v>
                </c:pt>
                <c:pt idx="4">
                  <c:v>797.57655192739003</c:v>
                </c:pt>
                <c:pt idx="5">
                  <c:v>277.38387414558304</c:v>
                </c:pt>
                <c:pt idx="6">
                  <c:v>265.49553254345301</c:v>
                </c:pt>
                <c:pt idx="7">
                  <c:v>1338.0297665707599</c:v>
                </c:pt>
                <c:pt idx="8">
                  <c:v>123.346513651785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24-4E72-8529-63A9506D4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720272"/>
        <c:axId val="871719616"/>
      </c:barChart>
      <c:catAx>
        <c:axId val="871720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719616"/>
        <c:crosses val="autoZero"/>
        <c:auto val="1"/>
        <c:lblAlgn val="ctr"/>
        <c:lblOffset val="100"/>
        <c:noMultiLvlLbl val="0"/>
      </c:catAx>
      <c:valAx>
        <c:axId val="87171961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7202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58.915286450227498</c:v>
                </c:pt>
                <c:pt idx="1">
                  <c:v>9.5579158601359211</c:v>
                </c:pt>
                <c:pt idx="2">
                  <c:v>50.4780408090908</c:v>
                </c:pt>
                <c:pt idx="3">
                  <c:v>63.493987948330094</c:v>
                </c:pt>
                <c:pt idx="4">
                  <c:v>35.608450695673596</c:v>
                </c:pt>
                <c:pt idx="5">
                  <c:v>6.0051144348794603</c:v>
                </c:pt>
                <c:pt idx="6">
                  <c:v>10.056443793892001</c:v>
                </c:pt>
                <c:pt idx="7">
                  <c:v>56.9708304196622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E1-4946-8BE1-090ABA64A86F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154.32236924254801</c:v>
                </c:pt>
                <c:pt idx="1">
                  <c:v>63.570983443713807</c:v>
                </c:pt>
                <c:pt idx="2">
                  <c:v>76.657451527002692</c:v>
                </c:pt>
                <c:pt idx="3">
                  <c:v>52.078003327741797</c:v>
                </c:pt>
                <c:pt idx="4">
                  <c:v>66.128443564213399</c:v>
                </c:pt>
                <c:pt idx="5">
                  <c:v>6.2900884010832803</c:v>
                </c:pt>
                <c:pt idx="6">
                  <c:v>17.7565977216452</c:v>
                </c:pt>
                <c:pt idx="7">
                  <c:v>80.044046401955001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E1-4946-8BE1-090ABA64A86F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805.839385750063</c:v>
                </c:pt>
                <c:pt idx="1">
                  <c:v>395.284832200599</c:v>
                </c:pt>
                <c:pt idx="2">
                  <c:v>415.78451928635798</c:v>
                </c:pt>
                <c:pt idx="3">
                  <c:v>193.82176615690099</c:v>
                </c:pt>
                <c:pt idx="4">
                  <c:v>171.54439215038701</c:v>
                </c:pt>
                <c:pt idx="5">
                  <c:v>64.676449082112299</c:v>
                </c:pt>
                <c:pt idx="6">
                  <c:v>42.257361495922304</c:v>
                </c:pt>
                <c:pt idx="7">
                  <c:v>351.84903928430703</c:v>
                </c:pt>
                <c:pt idx="8">
                  <c:v>24.486186856478902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E1-4946-8BE1-090ABA64A86F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1260.5939549125098</c:v>
                </c:pt>
                <c:pt idx="1">
                  <c:v>584.28905252624793</c:v>
                </c:pt>
                <c:pt idx="2">
                  <c:v>647.28939754948499</c:v>
                </c:pt>
                <c:pt idx="3">
                  <c:v>823.24499131743596</c:v>
                </c:pt>
                <c:pt idx="4">
                  <c:v>301.25688014040702</c:v>
                </c:pt>
                <c:pt idx="5">
                  <c:v>125.66884585040901</c:v>
                </c:pt>
                <c:pt idx="6">
                  <c:v>99.383195045094098</c:v>
                </c:pt>
                <c:pt idx="7">
                  <c:v>513.12709128445101</c:v>
                </c:pt>
                <c:pt idx="8">
                  <c:v>47.210064184958597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E1-4946-8BE1-090ABA64A86F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895.91793622974194</c:v>
                </c:pt>
                <c:pt idx="1">
                  <c:v>469.66722546816402</c:v>
                </c:pt>
                <c:pt idx="2">
                  <c:v>437.42727007864204</c:v>
                </c:pt>
                <c:pt idx="3">
                  <c:v>460.91497724745602</c:v>
                </c:pt>
                <c:pt idx="4">
                  <c:v>223.03838537670299</c:v>
                </c:pt>
                <c:pt idx="5">
                  <c:v>74.743376377095203</c:v>
                </c:pt>
                <c:pt idx="6">
                  <c:v>96.041934486902704</c:v>
                </c:pt>
                <c:pt idx="7">
                  <c:v>336.03875918037204</c:v>
                </c:pt>
                <c:pt idx="8">
                  <c:v>51.650262610351298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2E1-4946-8BE1-090ABA64A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5024048"/>
        <c:axId val="695022736"/>
      </c:barChart>
      <c:catAx>
        <c:axId val="695024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5022736"/>
        <c:crosses val="autoZero"/>
        <c:auto val="1"/>
        <c:lblAlgn val="ctr"/>
        <c:lblOffset val="100"/>
        <c:noMultiLvlLbl val="0"/>
      </c:catAx>
      <c:valAx>
        <c:axId val="69502273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95024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676-43AB-8547-0E37469E4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1.8552554408314891E-2</c:v>
                </c:pt>
                <c:pt idx="1">
                  <c:v>6.2783132881619429E-3</c:v>
                </c:pt>
                <c:pt idx="2">
                  <c:v>3.1013088763969535E-2</c:v>
                </c:pt>
                <c:pt idx="3">
                  <c:v>3.9844271901514267E-2</c:v>
                </c:pt>
                <c:pt idx="4">
                  <c:v>4.4645809370428426E-2</c:v>
                </c:pt>
                <c:pt idx="5">
                  <c:v>2.1649111554797155E-2</c:v>
                </c:pt>
                <c:pt idx="6">
                  <c:v>3.7878015112159984E-2</c:v>
                </c:pt>
                <c:pt idx="7">
                  <c:v>4.2578148740048914E-2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6-43AB-8547-0E37469E42E6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676-43AB-8547-0E37469E42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4.8596456442780767E-2</c:v>
                </c:pt>
                <c:pt idx="1">
                  <c:v>4.1757905796265871E-2</c:v>
                </c:pt>
                <c:pt idx="2">
                  <c:v>4.7097397413222768E-2</c:v>
                </c:pt>
                <c:pt idx="3">
                  <c:v>3.2680418914104163E-2</c:v>
                </c:pt>
                <c:pt idx="4">
                  <c:v>8.2911719764592717E-2</c:v>
                </c:pt>
                <c:pt idx="5">
                  <c:v>2.2676474688582852E-2</c:v>
                </c:pt>
                <c:pt idx="6">
                  <c:v>6.6880966137307041E-2</c:v>
                </c:pt>
                <c:pt idx="7">
                  <c:v>5.9822321148430703E-2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6-43AB-8547-0E37469E42E6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0.25376061034891845</c:v>
                </c:pt>
                <c:pt idx="1">
                  <c:v>0.25965095852796016</c:v>
                </c:pt>
                <c:pt idx="2">
                  <c:v>0.25545290579086721</c:v>
                </c:pt>
                <c:pt idx="3">
                  <c:v>0.12162863604459399</c:v>
                </c:pt>
                <c:pt idx="4">
                  <c:v>0.21508204038326018</c:v>
                </c:pt>
                <c:pt idx="5">
                  <c:v>0.23316585825810546</c:v>
                </c:pt>
                <c:pt idx="6">
                  <c:v>0.15916411508357722</c:v>
                </c:pt>
                <c:pt idx="7">
                  <c:v>0.262960546973529</c:v>
                </c:pt>
                <c:pt idx="8">
                  <c:v>0.1985154353499135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76-43AB-8547-0E37469E42E6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0.39696383306334376</c:v>
                </c:pt>
                <c:pt idx="1">
                  <c:v>0.38380226152680602</c:v>
                </c:pt>
                <c:pt idx="2">
                  <c:v>0.39768666177240486</c:v>
                </c:pt>
                <c:pt idx="3">
                  <c:v>0.51660949856079019</c:v>
                </c:pt>
                <c:pt idx="4">
                  <c:v>0.37771531699672534</c:v>
                </c:pt>
                <c:pt idx="5">
                  <c:v>0.45305029442502587</c:v>
                </c:pt>
                <c:pt idx="6">
                  <c:v>0.3743309504796547</c:v>
                </c:pt>
                <c:pt idx="7">
                  <c:v>0.38349452613416118</c:v>
                </c:pt>
                <c:pt idx="8">
                  <c:v>0.38274340139222857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6-43AB-8547-0E37469E42E6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 fuer oeffentliche Nutzungen</c:v>
                </c:pt>
                <c:pt idx="5">
                  <c:v>Eingeschraenkte Bauzonen</c:v>
                </c:pt>
                <c:pt idx="6">
                  <c:v>Tourismus und Freizeitzonen</c:v>
                </c:pt>
                <c:pt idx="7">
                  <c:v>Verkehrszonen innerhalb von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0.28212654573664209</c:v>
                </c:pt>
                <c:pt idx="1">
                  <c:v>0.30851056086080597</c:v>
                </c:pt>
                <c:pt idx="2">
                  <c:v>0.26874994625953563</c:v>
                </c:pt>
                <c:pt idx="3">
                  <c:v>0.28923717457899722</c:v>
                </c:pt>
                <c:pt idx="4">
                  <c:v>0.27964511348499332</c:v>
                </c:pt>
                <c:pt idx="5">
                  <c:v>0.26945826107348858</c:v>
                </c:pt>
                <c:pt idx="6">
                  <c:v>0.36174595318730102</c:v>
                </c:pt>
                <c:pt idx="7">
                  <c:v>0.25114445700383026</c:v>
                </c:pt>
                <c:pt idx="8">
                  <c:v>0.41874116325785798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6-43AB-8547-0E37469E4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201472"/>
        <c:axId val="871196224"/>
      </c:barChart>
      <c:catAx>
        <c:axId val="871201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96224"/>
        <c:crosses val="autoZero"/>
        <c:auto val="1"/>
        <c:lblAlgn val="ctr"/>
        <c:lblOffset val="100"/>
        <c:noMultiLvlLbl val="0"/>
      </c:catAx>
      <c:valAx>
        <c:axId val="87119622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201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3118.5278600000001</c:v>
                </c:pt>
                <c:pt idx="1">
                  <c:v>1529.5593119999999</c:v>
                </c:pt>
                <c:pt idx="2">
                  <c:v>1650.8123900000001</c:v>
                </c:pt>
                <c:pt idx="3">
                  <c:v>1618.254396</c:v>
                </c:pt>
                <c:pt idx="4">
                  <c:v>823.6773369</c:v>
                </c:pt>
                <c:pt idx="5">
                  <c:v>318.42883430000001</c:v>
                </c:pt>
                <c:pt idx="6">
                  <c:v>272.32073009999999</c:v>
                </c:pt>
                <c:pt idx="7">
                  <c:v>1327.7994000000001</c:v>
                </c:pt>
                <c:pt idx="8">
                  <c:v>109.18839199999999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77-499B-A913-E6E72062484C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3175.5889325850899</c:v>
                </c:pt>
                <c:pt idx="1">
                  <c:v>1522.3700094988701</c:v>
                </c:pt>
                <c:pt idx="2">
                  <c:v>1627.6366792505801</c:v>
                </c:pt>
                <c:pt idx="3">
                  <c:v>1593.5537259978498</c:v>
                </c:pt>
                <c:pt idx="4">
                  <c:v>797.57655192739003</c:v>
                </c:pt>
                <c:pt idx="5">
                  <c:v>277.38387414558304</c:v>
                </c:pt>
                <c:pt idx="6">
                  <c:v>265.49553254345301</c:v>
                </c:pt>
                <c:pt idx="7">
                  <c:v>1338.0297665707599</c:v>
                </c:pt>
                <c:pt idx="8">
                  <c:v>123.346513651785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77-499B-A913-E6E7206248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02142096"/>
        <c:axId val="702145376"/>
      </c:barChart>
      <c:catAx>
        <c:axId val="7021420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702145376"/>
        <c:crosses val="autoZero"/>
        <c:auto val="1"/>
        <c:lblAlgn val="ctr"/>
        <c:lblOffset val="100"/>
        <c:noMultiLvlLbl val="0"/>
      </c:catAx>
      <c:valAx>
        <c:axId val="70214537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7021420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29D-45D0-B323-B6F41B6944B1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29D-45D0-B323-B6F41B6944B1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29D-45D0-B323-B6F41B6944B1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29D-45D0-B323-B6F41B6944B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AF9-4316-8DAD-2C57EFB30919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AF9-4316-8DAD-2C57EFB30919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AF9-4316-8DAD-2C57EFB30919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AF9-4316-8DAD-2C57EFB30919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AF9-4316-8DAD-2C57EFB30919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029D-45D0-B323-B6F41B6944B1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029D-45D0-B323-B6F41B6944B1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029D-45D0-B323-B6F41B6944B1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029D-45D0-B323-B6F41B6944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3175.5889325850899</c:v>
                </c:pt>
                <c:pt idx="1">
                  <c:v>1522.3700094988701</c:v>
                </c:pt>
                <c:pt idx="2">
                  <c:v>1627.6366792505801</c:v>
                </c:pt>
                <c:pt idx="3">
                  <c:v>1593.5537259978498</c:v>
                </c:pt>
                <c:pt idx="4">
                  <c:v>797.57655192739003</c:v>
                </c:pt>
                <c:pt idx="5">
                  <c:v>277.38387414558304</c:v>
                </c:pt>
                <c:pt idx="6">
                  <c:v>265.49553254345301</c:v>
                </c:pt>
                <c:pt idx="7">
                  <c:v>1338.0297665707599</c:v>
                </c:pt>
                <c:pt idx="8">
                  <c:v>123.346513651785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9D-45D0-B323-B6F41B6944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E4A-4EAA-B1FF-0FC6830E643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E4A-4EAA-B1FF-0FC6830E643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1256.3078800297401</c:v>
                </c:pt>
                <c:pt idx="2">
                  <c:v>2822.5200605803002</c:v>
                </c:pt>
                <c:pt idx="3">
                  <c:v>324.73020181042102</c:v>
                </c:pt>
                <c:pt idx="4">
                  <c:v>1311.1939004809999</c:v>
                </c:pt>
                <c:pt idx="5">
                  <c:v>749.97686930814893</c:v>
                </c:pt>
                <c:pt idx="6">
                  <c:v>546.42288996833008</c:v>
                </c:pt>
                <c:pt idx="7">
                  <c:v>3709.8297839934198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4A-4EAA-B1FF-0FC6830E6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1706168"/>
        <c:axId val="871713056"/>
      </c:barChart>
      <c:catAx>
        <c:axId val="871706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713056"/>
        <c:crosses val="autoZero"/>
        <c:auto val="1"/>
        <c:lblAlgn val="ctr"/>
        <c:lblOffset val="100"/>
        <c:noMultiLvlLbl val="0"/>
      </c:catAx>
      <c:valAx>
        <c:axId val="8717130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7061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57-45ED-B3E1-14D0B40965A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57-45ED-B3E1-14D0B40965A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303.33145327516235</c:v>
                </c:pt>
                <c:pt idx="2">
                  <c:v>316.85938846632166</c:v>
                </c:pt>
                <c:pt idx="3">
                  <c:v>353.31324318400721</c:v>
                </c:pt>
                <c:pt idx="4">
                  <c:v>418.28369556289277</c:v>
                </c:pt>
                <c:pt idx="5">
                  <c:v>478.63735356956346</c:v>
                </c:pt>
                <c:pt idx="6">
                  <c:v>422.862474824586</c:v>
                </c:pt>
                <c:pt idx="7">
                  <c:v>496.31157810154383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7-45ED-B3E1-14D0B40965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6557736"/>
        <c:axId val="986554784"/>
      </c:barChart>
      <c:catAx>
        <c:axId val="986557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6554784"/>
        <c:crosses val="autoZero"/>
        <c:auto val="1"/>
        <c:lblAlgn val="ctr"/>
        <c:lblOffset val="100"/>
        <c:noMultiLvlLbl val="0"/>
      </c:catAx>
      <c:valAx>
        <c:axId val="98655478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65577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CA1-47F9-AAE2-C1EFEDF1B3E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CA1-47F9-AAE2-C1EFEDF1B3E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214.3394605343081</c:v>
                </c:pt>
                <c:pt idx="2">
                  <c:v>194.13039558852904</c:v>
                </c:pt>
                <c:pt idx="3">
                  <c:v>252.41368193581113</c:v>
                </c:pt>
                <c:pt idx="4">
                  <c:v>305.52565487953211</c:v>
                </c:pt>
                <c:pt idx="5">
                  <c:v>367.87014730374699</c:v>
                </c:pt>
                <c:pt idx="6">
                  <c:v>296.93668621254756</c:v>
                </c:pt>
                <c:pt idx="7">
                  <c:v>338.4541500390855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A1-47F9-AAE2-C1EFEDF1B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19088416"/>
        <c:axId val="519094976"/>
      </c:barChart>
      <c:catAx>
        <c:axId val="5190884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19094976"/>
        <c:crosses val="autoZero"/>
        <c:auto val="1"/>
        <c:lblAlgn val="ctr"/>
        <c:lblOffset val="100"/>
        <c:noMultiLvlLbl val="0"/>
      </c:catAx>
      <c:valAx>
        <c:axId val="5190949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1908841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2733.8079256435631</c:v>
                </c:pt>
                <c:pt idx="1">
                  <c:v>930.52869303352907</c:v>
                </c:pt>
                <c:pt idx="2">
                  <c:v>1371.9520283341089</c:v>
                </c:pt>
                <c:pt idx="3">
                  <c:v>1433.3492765160947</c:v>
                </c:pt>
                <c:pt idx="4">
                  <c:v>797.57655192739003</c:v>
                </c:pt>
                <c:pt idx="5">
                  <c:v>277.38387414558304</c:v>
                </c:pt>
                <c:pt idx="6">
                  <c:v>265.49553254345301</c:v>
                </c:pt>
                <c:pt idx="7">
                  <c:v>1338.0297665707599</c:v>
                </c:pt>
                <c:pt idx="8">
                  <c:v>123.346513651785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45-4F53-B93D-AED85FFA491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186.32041611027705</c:v>
                </c:pt>
                <c:pt idx="1">
                  <c:v>113.42495405500301</c:v>
                </c:pt>
                <c:pt idx="2">
                  <c:v>104.69377168994902</c:v>
                </c:pt>
                <c:pt idx="3">
                  <c:v>96.1251093140134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45-4F53-B93D-AED85FFA491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255.46059083124999</c:v>
                </c:pt>
                <c:pt idx="1">
                  <c:v>478.41636241033802</c:v>
                </c:pt>
                <c:pt idx="2">
                  <c:v>150.990879226522</c:v>
                </c:pt>
                <c:pt idx="3">
                  <c:v>64.079340167741606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445-4F53-B93D-AED85FFA49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77856"/>
        <c:axId val="871177200"/>
      </c:barChart>
      <c:catAx>
        <c:axId val="8711778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77200"/>
        <c:crosses val="autoZero"/>
        <c:auto val="1"/>
        <c:lblAlgn val="ctr"/>
        <c:lblOffset val="100"/>
        <c:noMultiLvlLbl val="0"/>
      </c:catAx>
      <c:valAx>
        <c:axId val="8711772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177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89F-46C0-96A4-7169A6B19AC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9F-46C0-96A4-7169A6B19A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9F-46C0-96A4-7169A6B19AC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89F-46C0-96A4-7169A6B19AC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89F-46C0-96A4-7169A6B19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0.86088218081113699</c:v>
                </c:pt>
                <c:pt idx="1">
                  <c:v>0.6112368788319984</c:v>
                </c:pt>
                <c:pt idx="2">
                  <c:v>0.84291048845483307</c:v>
                </c:pt>
                <c:pt idx="3">
                  <c:v>0.89946718025999517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9F-46C0-96A4-7169A6B19AC9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89F-46C0-96A4-7169A6B19AC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89F-46C0-96A4-7169A6B19A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89F-46C0-96A4-7169A6B19AC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89F-46C0-96A4-7169A6B19AC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89F-46C0-96A4-7169A6B19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5.867271238995117E-2</c:v>
                </c:pt>
                <c:pt idx="1">
                  <c:v>7.4505510058188784E-2</c:v>
                </c:pt>
                <c:pt idx="2">
                  <c:v>6.4322568435944583E-2</c:v>
                </c:pt>
                <c:pt idx="3">
                  <c:v>6.0321222777614161E-2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9F-46C0-96A4-7169A6B19AC9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89F-46C0-96A4-7169A6B19AC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89F-46C0-96A4-7169A6B19AC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89F-46C0-96A4-7169A6B19AC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89F-46C0-96A4-7169A6B19AC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89F-46C0-96A4-7169A6B19AC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8.0445106798911828E-2</c:v>
                </c:pt>
                <c:pt idx="1">
                  <c:v>0.31425761110981287</c:v>
                </c:pt>
                <c:pt idx="2">
                  <c:v>9.2766943109222261E-2</c:v>
                </c:pt>
                <c:pt idx="3">
                  <c:v>4.021159696239076E-2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9F-46C0-96A4-7169A6B19A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6649488"/>
        <c:axId val="986654408"/>
      </c:barChart>
      <c:catAx>
        <c:axId val="9866494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6654408"/>
        <c:crosses val="autoZero"/>
        <c:auto val="1"/>
        <c:lblAlgn val="ctr"/>
        <c:lblOffset val="100"/>
        <c:noMultiLvlLbl val="0"/>
      </c:catAx>
      <c:valAx>
        <c:axId val="98665440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66494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1099.6284738147911</c:v>
                </c:pt>
                <c:pt idx="2">
                  <c:v>2458.5035150591443</c:v>
                </c:pt>
                <c:pt idx="3">
                  <c:v>283.81897548842664</c:v>
                </c:pt>
                <c:pt idx="4">
                  <c:v>1131.2188300488449</c:v>
                </c:pt>
                <c:pt idx="5">
                  <c:v>657.02312395380955</c:v>
                </c:pt>
                <c:pt idx="6">
                  <c:v>467.94517777551107</c:v>
                </c:pt>
                <c:pt idx="7">
                  <c:v>3173.3320662257397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B-49DF-827E-B613B7EBD23F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51.49779474864701</c:v>
                </c:pt>
                <c:pt idx="2">
                  <c:v>127.478614261329</c:v>
                </c:pt>
                <c:pt idx="3">
                  <c:v>13.999744802111408</c:v>
                </c:pt>
                <c:pt idx="4">
                  <c:v>56.688123807377011</c:v>
                </c:pt>
                <c:pt idx="5">
                  <c:v>39.257919617203001</c:v>
                </c:pt>
                <c:pt idx="6">
                  <c:v>27.059233568241197</c:v>
                </c:pt>
                <c:pt idx="7">
                  <c:v>184.58282036433201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6B-49DF-827E-B613B7EBD23F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105.181611466302</c:v>
                </c:pt>
                <c:pt idx="2">
                  <c:v>236.53793125982699</c:v>
                </c:pt>
                <c:pt idx="3">
                  <c:v>26.911481519882997</c:v>
                </c:pt>
                <c:pt idx="4">
                  <c:v>123.286946624778</c:v>
                </c:pt>
                <c:pt idx="5">
                  <c:v>53.695825737136403</c:v>
                </c:pt>
                <c:pt idx="6">
                  <c:v>51.418478624577801</c:v>
                </c:pt>
                <c:pt idx="7">
                  <c:v>351.91489740334799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6B-49DF-827E-B613B7EBD2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19090056"/>
        <c:axId val="519091040"/>
      </c:barChart>
      <c:catAx>
        <c:axId val="519090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19091040"/>
        <c:crosses val="autoZero"/>
        <c:auto val="1"/>
        <c:lblAlgn val="ctr"/>
        <c:lblOffset val="100"/>
        <c:noMultiLvlLbl val="0"/>
      </c:catAx>
      <c:valAx>
        <c:axId val="519091040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519090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C3A-44BD-B32F-E19C56BD2C5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3A-44BD-B32F-E19C56BD2C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0.87528582069290206</c:v>
                </c:pt>
                <c:pt idx="2">
                  <c:v>0.87103136994310137</c:v>
                </c:pt>
                <c:pt idx="3">
                  <c:v>0.87401471715932788</c:v>
                </c:pt>
                <c:pt idx="4">
                  <c:v>0.86273954571773648</c:v>
                </c:pt>
                <c:pt idx="5">
                  <c:v>0.87605785037065353</c:v>
                </c:pt>
                <c:pt idx="6">
                  <c:v>0.85637916413536874</c:v>
                </c:pt>
                <c:pt idx="7">
                  <c:v>0.85538481574478853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3A-44BD-B32F-E19C56BD2C54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C3A-44BD-B32F-E19C56BD2C5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C3A-44BD-B32F-E19C56BD2C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4.0991380828899936E-2</c:v>
                </c:pt>
                <c:pt idx="2">
                  <c:v>4.516482133881445E-2</c:v>
                </c:pt>
                <c:pt idx="3">
                  <c:v>4.3111927144628574E-2</c:v>
                </c:pt>
                <c:pt idx="4">
                  <c:v>4.323397461396173E-2</c:v>
                </c:pt>
                <c:pt idx="5">
                  <c:v>5.2345507206666649E-2</c:v>
                </c:pt>
                <c:pt idx="6">
                  <c:v>4.9520680895724395E-2</c:v>
                </c:pt>
                <c:pt idx="7">
                  <c:v>4.9755064547904723E-2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3A-44BD-B32F-E19C56BD2C54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C3A-44BD-B32F-E19C56BD2C5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C3A-44BD-B32F-E19C56BD2C5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8.3722798478197941E-2</c:v>
                </c:pt>
                <c:pt idx="2">
                  <c:v>8.3803808718084224E-2</c:v>
                </c:pt>
                <c:pt idx="3">
                  <c:v>8.2873355696043441E-2</c:v>
                </c:pt>
                <c:pt idx="4">
                  <c:v>9.4026479668301743E-2</c:v>
                </c:pt>
                <c:pt idx="5">
                  <c:v>7.159664242267981E-2</c:v>
                </c:pt>
                <c:pt idx="6">
                  <c:v>9.4100154968906863E-2</c:v>
                </c:pt>
                <c:pt idx="7">
                  <c:v>9.4860119707306831E-2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3A-44BD-B32F-E19C56BD2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2357472"/>
        <c:axId val="692357800"/>
      </c:barChart>
      <c:catAx>
        <c:axId val="692357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2357800"/>
        <c:crosses val="autoZero"/>
        <c:auto val="1"/>
        <c:lblAlgn val="ctr"/>
        <c:lblOffset val="100"/>
        <c:noMultiLvlLbl val="0"/>
      </c:catAx>
      <c:valAx>
        <c:axId val="6923578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23574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59</v>
      </c>
    </row>
    <row r="2" spans="1:2" ht="18" x14ac:dyDescent="0.3">
      <c r="A2" s="29" t="s">
        <v>60</v>
      </c>
    </row>
    <row r="4" spans="1:2" ht="13.8" x14ac:dyDescent="0.3">
      <c r="A4" s="48" t="s">
        <v>121</v>
      </c>
      <c r="B4" s="49"/>
    </row>
    <row r="5" spans="1:2" ht="13.8" x14ac:dyDescent="0.3">
      <c r="A5" s="50"/>
      <c r="B5" s="51"/>
    </row>
    <row r="6" spans="1:2" x14ac:dyDescent="0.3">
      <c r="A6" s="32" t="s">
        <v>61</v>
      </c>
      <c r="B6" s="33" t="s">
        <v>62</v>
      </c>
    </row>
    <row r="7" spans="1:2" x14ac:dyDescent="0.3">
      <c r="A7" s="34"/>
      <c r="B7" s="35"/>
    </row>
    <row r="8" spans="1:2" x14ac:dyDescent="0.3">
      <c r="A8" s="32" t="s">
        <v>63</v>
      </c>
      <c r="B8" s="33" t="s">
        <v>89</v>
      </c>
    </row>
    <row r="9" spans="1:2" x14ac:dyDescent="0.3">
      <c r="A9" s="36" t="s">
        <v>64</v>
      </c>
      <c r="B9" s="37">
        <v>80</v>
      </c>
    </row>
    <row r="10" spans="1:2" x14ac:dyDescent="0.3">
      <c r="A10" s="34"/>
      <c r="B10" s="35"/>
    </row>
    <row r="11" spans="1:2" x14ac:dyDescent="0.3">
      <c r="A11" s="32" t="s">
        <v>65</v>
      </c>
      <c r="B11" s="38"/>
    </row>
    <row r="12" spans="1:2" x14ac:dyDescent="0.3">
      <c r="A12" s="36" t="s">
        <v>66</v>
      </c>
      <c r="B12" s="39">
        <v>34</v>
      </c>
    </row>
    <row r="13" spans="1:2" x14ac:dyDescent="0.3">
      <c r="A13" s="34"/>
      <c r="B13" s="40"/>
    </row>
    <row r="14" spans="1:2" ht="28.8" x14ac:dyDescent="0.3">
      <c r="A14" s="32" t="s">
        <v>23</v>
      </c>
      <c r="B14" s="38" t="s">
        <v>93</v>
      </c>
    </row>
    <row r="15" spans="1:2" x14ac:dyDescent="0.3">
      <c r="A15" s="34"/>
      <c r="B15" s="40"/>
    </row>
    <row r="16" spans="1:2" ht="43.2" x14ac:dyDescent="0.3">
      <c r="A16" s="41" t="s">
        <v>67</v>
      </c>
      <c r="B16" s="42" t="s">
        <v>124</v>
      </c>
    </row>
    <row r="17" spans="1:2" ht="172.8" x14ac:dyDescent="0.3">
      <c r="A17" s="41"/>
      <c r="B17" s="47" t="s">
        <v>123</v>
      </c>
    </row>
    <row r="18" spans="1:2" ht="28.8" x14ac:dyDescent="0.3">
      <c r="A18" s="41"/>
      <c r="B18" s="42" t="s">
        <v>122</v>
      </c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68</v>
      </c>
    </row>
    <row r="24" spans="1:2" ht="15" customHeight="1" x14ac:dyDescent="0.3">
      <c r="A24" s="44" t="s">
        <v>69</v>
      </c>
    </row>
    <row r="25" spans="1:2" ht="15" customHeight="1" x14ac:dyDescent="0.3">
      <c r="A25" s="44" t="s">
        <v>70</v>
      </c>
    </row>
    <row r="26" spans="1:2" ht="15" customHeight="1" x14ac:dyDescent="0.3">
      <c r="A26" s="44" t="s">
        <v>71</v>
      </c>
    </row>
    <row r="27" spans="1:2" ht="15" customHeight="1" x14ac:dyDescent="0.3">
      <c r="A27" s="44" t="s">
        <v>72</v>
      </c>
    </row>
    <row r="28" spans="1:2" ht="15" customHeight="1" x14ac:dyDescent="0.3">
      <c r="A28" s="44" t="s">
        <v>73</v>
      </c>
    </row>
    <row r="29" spans="1:2" ht="15" customHeight="1" x14ac:dyDescent="0.3">
      <c r="A29" s="44" t="s">
        <v>74</v>
      </c>
    </row>
    <row r="30" spans="1:2" ht="15" customHeight="1" x14ac:dyDescent="0.3">
      <c r="A30" s="44" t="s">
        <v>75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60</v>
      </c>
    </row>
    <row r="35" spans="1:1" x14ac:dyDescent="0.3">
      <c r="A35" s="45" t="s">
        <v>76</v>
      </c>
    </row>
    <row r="36" spans="1:1" x14ac:dyDescent="0.3">
      <c r="A36" s="45" t="s">
        <v>77</v>
      </c>
    </row>
    <row r="37" spans="1:1" x14ac:dyDescent="0.3">
      <c r="A37" s="45"/>
    </row>
    <row r="38" spans="1:1" x14ac:dyDescent="0.3">
      <c r="A38" s="45" t="s">
        <v>78</v>
      </c>
    </row>
    <row r="39" spans="1:1" x14ac:dyDescent="0.3">
      <c r="A39" s="45" t="s">
        <v>59</v>
      </c>
    </row>
    <row r="40" spans="1:1" x14ac:dyDescent="0.3">
      <c r="A40" s="45" t="s">
        <v>79</v>
      </c>
    </row>
    <row r="41" spans="1:1" x14ac:dyDescent="0.3">
      <c r="A41" s="46" t="s">
        <v>80</v>
      </c>
    </row>
    <row r="42" spans="1:1" x14ac:dyDescent="0.3">
      <c r="A42" s="45"/>
    </row>
    <row r="43" spans="1:1" x14ac:dyDescent="0.3">
      <c r="A43" s="45" t="s">
        <v>81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D0D3E-59D0-45F9-9271-A7E144A9EAB9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62" customWidth="1"/>
    <col min="2" max="2" width="70.6640625" style="62" customWidth="1"/>
    <col min="3" max="16384" width="11.44140625" style="55"/>
  </cols>
  <sheetData>
    <row r="1" spans="1:2" x14ac:dyDescent="0.3">
      <c r="A1" s="52" t="s">
        <v>82</v>
      </c>
      <c r="B1" s="52" t="s">
        <v>83</v>
      </c>
    </row>
    <row r="2" spans="1:2" x14ac:dyDescent="0.3">
      <c r="A2" s="53"/>
      <c r="B2" s="53"/>
    </row>
    <row r="3" spans="1:2" x14ac:dyDescent="0.3">
      <c r="A3" s="56" t="s">
        <v>25</v>
      </c>
      <c r="B3" s="57" t="s">
        <v>84</v>
      </c>
    </row>
    <row r="4" spans="1:2" x14ac:dyDescent="0.3">
      <c r="A4" s="58" t="s">
        <v>31</v>
      </c>
      <c r="B4" s="59" t="s">
        <v>85</v>
      </c>
    </row>
    <row r="5" spans="1:2" x14ac:dyDescent="0.3">
      <c r="A5" s="58" t="s">
        <v>0</v>
      </c>
      <c r="B5" s="59" t="s">
        <v>86</v>
      </c>
    </row>
    <row r="6" spans="1:2" ht="28.8" x14ac:dyDescent="0.3">
      <c r="A6" s="58" t="s">
        <v>32</v>
      </c>
      <c r="B6" s="59" t="s">
        <v>87</v>
      </c>
    </row>
    <row r="7" spans="1:2" x14ac:dyDescent="0.3">
      <c r="A7" s="58" t="s">
        <v>26</v>
      </c>
      <c r="B7" s="59" t="s">
        <v>88</v>
      </c>
    </row>
    <row r="8" spans="1:2" ht="28.8" x14ac:dyDescent="0.3">
      <c r="A8" s="58" t="s">
        <v>27</v>
      </c>
      <c r="B8" s="59" t="s">
        <v>125</v>
      </c>
    </row>
    <row r="9" spans="1:2" ht="43.2" x14ac:dyDescent="0.3">
      <c r="A9" s="58" t="s">
        <v>28</v>
      </c>
      <c r="B9" s="59" t="s">
        <v>126</v>
      </c>
    </row>
    <row r="10" spans="1:2" ht="16.2" x14ac:dyDescent="0.3">
      <c r="A10" s="58" t="s">
        <v>90</v>
      </c>
      <c r="B10" s="59" t="s">
        <v>127</v>
      </c>
    </row>
    <row r="11" spans="1:2" ht="43.2" x14ac:dyDescent="0.3">
      <c r="A11" s="58" t="s">
        <v>29</v>
      </c>
      <c r="B11" s="59" t="s">
        <v>128</v>
      </c>
    </row>
    <row r="12" spans="1:2" ht="16.2" x14ac:dyDescent="0.3">
      <c r="A12" s="58" t="s">
        <v>91</v>
      </c>
      <c r="B12" s="59" t="s">
        <v>129</v>
      </c>
    </row>
    <row r="13" spans="1:2" ht="16.2" x14ac:dyDescent="0.3">
      <c r="A13" s="58" t="s">
        <v>92</v>
      </c>
      <c r="B13" s="59" t="s">
        <v>130</v>
      </c>
    </row>
    <row r="14" spans="1:2" x14ac:dyDescent="0.3">
      <c r="A14" s="58" t="s">
        <v>33</v>
      </c>
      <c r="B14" s="59" t="s">
        <v>131</v>
      </c>
    </row>
    <row r="15" spans="1:2" x14ac:dyDescent="0.3">
      <c r="A15" s="58" t="s">
        <v>34</v>
      </c>
      <c r="B15" s="59" t="s">
        <v>132</v>
      </c>
    </row>
    <row r="16" spans="1:2" x14ac:dyDescent="0.3">
      <c r="A16" s="58" t="s">
        <v>35</v>
      </c>
      <c r="B16" s="59" t="s">
        <v>133</v>
      </c>
    </row>
    <row r="17" spans="1:2" ht="28.8" x14ac:dyDescent="0.3">
      <c r="A17" s="58" t="s">
        <v>36</v>
      </c>
      <c r="B17" s="59" t="s">
        <v>94</v>
      </c>
    </row>
    <row r="18" spans="1:2" x14ac:dyDescent="0.3">
      <c r="A18" s="58" t="s">
        <v>37</v>
      </c>
      <c r="B18" s="59" t="s">
        <v>95</v>
      </c>
    </row>
    <row r="19" spans="1:2" x14ac:dyDescent="0.3">
      <c r="A19" s="58" t="s">
        <v>38</v>
      </c>
      <c r="B19" s="59" t="s">
        <v>96</v>
      </c>
    </row>
    <row r="20" spans="1:2" ht="28.8" x14ac:dyDescent="0.3">
      <c r="A20" s="58" t="s">
        <v>39</v>
      </c>
      <c r="B20" s="59" t="s">
        <v>97</v>
      </c>
    </row>
    <row r="21" spans="1:2" x14ac:dyDescent="0.3">
      <c r="A21" s="58" t="s">
        <v>40</v>
      </c>
      <c r="B21" s="59" t="s">
        <v>98</v>
      </c>
    </row>
    <row r="22" spans="1:2" ht="16.2" x14ac:dyDescent="0.3">
      <c r="A22" s="58" t="s">
        <v>99</v>
      </c>
      <c r="B22" s="59" t="s">
        <v>100</v>
      </c>
    </row>
    <row r="23" spans="1:2" ht="43.2" x14ac:dyDescent="0.3">
      <c r="A23" s="58" t="s">
        <v>101</v>
      </c>
      <c r="B23" s="59" t="s">
        <v>102</v>
      </c>
    </row>
    <row r="24" spans="1:2" x14ac:dyDescent="0.3">
      <c r="A24" s="58" t="s">
        <v>41</v>
      </c>
      <c r="B24" s="59" t="s">
        <v>103</v>
      </c>
    </row>
    <row r="25" spans="1:2" x14ac:dyDescent="0.3">
      <c r="A25" s="58" t="s">
        <v>42</v>
      </c>
      <c r="B25" s="59" t="s">
        <v>104</v>
      </c>
    </row>
    <row r="26" spans="1:2" x14ac:dyDescent="0.3">
      <c r="A26" s="58" t="s">
        <v>43</v>
      </c>
      <c r="B26" s="59" t="s">
        <v>105</v>
      </c>
    </row>
    <row r="27" spans="1:2" x14ac:dyDescent="0.3">
      <c r="A27" s="58" t="s">
        <v>44</v>
      </c>
      <c r="B27" s="59" t="s">
        <v>106</v>
      </c>
    </row>
    <row r="28" spans="1:2" x14ac:dyDescent="0.3">
      <c r="A28" s="58" t="s">
        <v>45</v>
      </c>
      <c r="B28" s="59" t="s">
        <v>107</v>
      </c>
    </row>
    <row r="29" spans="1:2" x14ac:dyDescent="0.3">
      <c r="A29" s="58" t="s">
        <v>46</v>
      </c>
      <c r="B29" s="59" t="s">
        <v>108</v>
      </c>
    </row>
    <row r="30" spans="1:2" x14ac:dyDescent="0.3">
      <c r="A30" s="58" t="s">
        <v>47</v>
      </c>
      <c r="B30" s="59" t="s">
        <v>109</v>
      </c>
    </row>
    <row r="31" spans="1:2" x14ac:dyDescent="0.3">
      <c r="A31" s="58" t="s">
        <v>48</v>
      </c>
      <c r="B31" s="59" t="s">
        <v>110</v>
      </c>
    </row>
    <row r="32" spans="1:2" x14ac:dyDescent="0.3">
      <c r="A32" s="58" t="s">
        <v>49</v>
      </c>
      <c r="B32" s="59" t="s">
        <v>111</v>
      </c>
    </row>
    <row r="33" spans="1:2" x14ac:dyDescent="0.3">
      <c r="A33" s="58" t="s">
        <v>50</v>
      </c>
      <c r="B33" s="59" t="s">
        <v>112</v>
      </c>
    </row>
    <row r="34" spans="1:2" x14ac:dyDescent="0.3">
      <c r="A34" s="58" t="s">
        <v>51</v>
      </c>
      <c r="B34" s="59" t="s">
        <v>113</v>
      </c>
    </row>
    <row r="35" spans="1:2" x14ac:dyDescent="0.3">
      <c r="A35" s="58" t="s">
        <v>52</v>
      </c>
      <c r="B35" s="59" t="s">
        <v>114</v>
      </c>
    </row>
    <row r="36" spans="1:2" x14ac:dyDescent="0.3">
      <c r="A36" s="58" t="s">
        <v>53</v>
      </c>
      <c r="B36" s="59" t="s">
        <v>115</v>
      </c>
    </row>
    <row r="37" spans="1:2" ht="28.8" x14ac:dyDescent="0.3">
      <c r="A37" s="58" t="s">
        <v>54</v>
      </c>
      <c r="B37" s="59" t="s">
        <v>116</v>
      </c>
    </row>
    <row r="38" spans="1:2" x14ac:dyDescent="0.3">
      <c r="A38" s="58" t="s">
        <v>117</v>
      </c>
      <c r="B38" s="59" t="s">
        <v>118</v>
      </c>
    </row>
    <row r="39" spans="1:2" x14ac:dyDescent="0.3">
      <c r="A39" s="60" t="s">
        <v>119</v>
      </c>
      <c r="B39" s="61" t="s">
        <v>120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25</v>
      </c>
      <c r="B1" s="2" t="s">
        <v>0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55</v>
      </c>
      <c r="H1" s="2" t="s">
        <v>56</v>
      </c>
      <c r="I1" s="2" t="s">
        <v>57</v>
      </c>
    </row>
    <row r="2" spans="1:9" ht="15" customHeight="1" x14ac:dyDescent="0.3">
      <c r="A2" s="5">
        <v>11</v>
      </c>
      <c r="B2" s="5" t="s">
        <v>1</v>
      </c>
      <c r="C2" s="6">
        <v>3175.5889325850899</v>
      </c>
      <c r="D2" s="7">
        <f t="shared" ref="D2:D10" si="0">C2/$C$11</f>
        <v>0.29620318877155583</v>
      </c>
      <c r="E2" s="6">
        <v>143837</v>
      </c>
      <c r="F2" s="6">
        <v>11174</v>
      </c>
      <c r="G2" s="6">
        <f>(C2*10000)/E2</f>
        <v>220.77691641129127</v>
      </c>
      <c r="H2" s="6">
        <f>(C2*10000)/F2</f>
        <v>2841.9446327054679</v>
      </c>
      <c r="I2" s="6">
        <f>(C2*10000)/(E2+F2)</f>
        <v>204.86216672269001</v>
      </c>
    </row>
    <row r="3" spans="1:9" ht="15" customHeight="1" x14ac:dyDescent="0.3">
      <c r="A3" s="8">
        <v>12</v>
      </c>
      <c r="B3" s="8" t="s">
        <v>2</v>
      </c>
      <c r="C3" s="9">
        <v>1522.3700094988701</v>
      </c>
      <c r="D3" s="10">
        <f t="shared" si="0"/>
        <v>0.1419991254777011</v>
      </c>
      <c r="E3" s="9">
        <v>2676</v>
      </c>
      <c r="F3" s="9">
        <v>47332</v>
      </c>
      <c r="G3" s="9">
        <f t="shared" ref="G3:G10" si="1">(C3*10000)/E3</f>
        <v>5688.9761192035512</v>
      </c>
      <c r="H3" s="9">
        <f t="shared" ref="H3:H10" si="2">(C3*10000)/F3</f>
        <v>321.63652697939455</v>
      </c>
      <c r="I3" s="9">
        <f t="shared" ref="I3:I10" si="3">(C3*10000)/(E3+F3)</f>
        <v>304.42529385275759</v>
      </c>
    </row>
    <row r="4" spans="1:9" ht="15" customHeight="1" x14ac:dyDescent="0.3">
      <c r="A4" s="8">
        <v>13</v>
      </c>
      <c r="B4" s="8" t="s">
        <v>3</v>
      </c>
      <c r="C4" s="9">
        <v>1627.6366792505801</v>
      </c>
      <c r="D4" s="10">
        <f t="shared" si="0"/>
        <v>0.15181787844407965</v>
      </c>
      <c r="E4" s="9">
        <v>64254</v>
      </c>
      <c r="F4" s="9">
        <v>24471</v>
      </c>
      <c r="G4" s="9">
        <f t="shared" si="1"/>
        <v>253.31289557857568</v>
      </c>
      <c r="H4" s="9">
        <f t="shared" si="2"/>
        <v>665.12879704571947</v>
      </c>
      <c r="I4" s="9">
        <f t="shared" si="3"/>
        <v>183.44735748104594</v>
      </c>
    </row>
    <row r="5" spans="1:9" ht="15" customHeight="1" x14ac:dyDescent="0.3">
      <c r="A5" s="8">
        <v>14</v>
      </c>
      <c r="B5" s="8" t="s">
        <v>4</v>
      </c>
      <c r="C5" s="9">
        <v>1593.5537259978498</v>
      </c>
      <c r="D5" s="10">
        <f t="shared" si="0"/>
        <v>0.14863878957252588</v>
      </c>
      <c r="E5" s="9">
        <v>59606</v>
      </c>
      <c r="F5" s="9">
        <v>29164</v>
      </c>
      <c r="G5" s="9">
        <f t="shared" si="1"/>
        <v>267.34787202594532</v>
      </c>
      <c r="H5" s="9">
        <f t="shared" si="2"/>
        <v>546.41123508361329</v>
      </c>
      <c r="I5" s="9">
        <f t="shared" si="3"/>
        <v>179.51489534728509</v>
      </c>
    </row>
    <row r="6" spans="1:9" ht="15" customHeight="1" x14ac:dyDescent="0.3">
      <c r="A6" s="8">
        <v>15</v>
      </c>
      <c r="B6" s="8" t="s">
        <v>20</v>
      </c>
      <c r="C6" s="9">
        <v>797.57655192739003</v>
      </c>
      <c r="D6" s="10">
        <f t="shared" si="0"/>
        <v>7.4393985804075774E-2</v>
      </c>
      <c r="E6" s="9">
        <v>2607</v>
      </c>
      <c r="F6" s="9">
        <v>15110</v>
      </c>
      <c r="G6" s="9">
        <f t="shared" si="1"/>
        <v>3059.3653698787498</v>
      </c>
      <c r="H6" s="9">
        <f t="shared" si="2"/>
        <v>527.84682457140309</v>
      </c>
      <c r="I6" s="9">
        <f t="shared" si="3"/>
        <v>450.17584914341597</v>
      </c>
    </row>
    <row r="7" spans="1:9" ht="15" customHeight="1" x14ac:dyDescent="0.3">
      <c r="A7" s="8">
        <v>16</v>
      </c>
      <c r="B7" s="8" t="s">
        <v>21</v>
      </c>
      <c r="C7" s="9">
        <v>277.38387414558304</v>
      </c>
      <c r="D7" s="10">
        <f t="shared" si="0"/>
        <v>2.5872992311018545E-2</v>
      </c>
      <c r="E7" s="9">
        <v>161</v>
      </c>
      <c r="F7" s="9">
        <v>10</v>
      </c>
      <c r="G7" s="9">
        <f t="shared" si="1"/>
        <v>17228.812058731863</v>
      </c>
      <c r="H7" s="9">
        <f t="shared" si="2"/>
        <v>277383.87414558302</v>
      </c>
      <c r="I7" s="9">
        <f t="shared" si="3"/>
        <v>16221.279189800176</v>
      </c>
    </row>
    <row r="8" spans="1:9" ht="15" customHeight="1" x14ac:dyDescent="0.3">
      <c r="A8" s="8">
        <v>17</v>
      </c>
      <c r="B8" s="8" t="s">
        <v>22</v>
      </c>
      <c r="C8" s="9">
        <v>265.49553254345301</v>
      </c>
      <c r="D8" s="10">
        <f t="shared" si="0"/>
        <v>2.4764106757342714E-2</v>
      </c>
      <c r="E8" s="9">
        <v>241</v>
      </c>
      <c r="F8" s="9">
        <v>775</v>
      </c>
      <c r="G8" s="9">
        <f t="shared" si="1"/>
        <v>11016.41213873249</v>
      </c>
      <c r="H8" s="9">
        <f t="shared" si="2"/>
        <v>3425.7488070122968</v>
      </c>
      <c r="I8" s="9">
        <f t="shared" si="3"/>
        <v>2613.1450053489471</v>
      </c>
    </row>
    <row r="9" spans="1:9" ht="15" customHeight="1" x14ac:dyDescent="0.3">
      <c r="A9" s="8">
        <v>18</v>
      </c>
      <c r="B9" s="8" t="s">
        <v>23</v>
      </c>
      <c r="C9" s="9">
        <v>1338.0297665707599</v>
      </c>
      <c r="D9" s="10">
        <f t="shared" si="0"/>
        <v>0.12480478170922708</v>
      </c>
      <c r="E9" s="9">
        <v>554</v>
      </c>
      <c r="F9" s="9">
        <v>69</v>
      </c>
      <c r="G9" s="9">
        <f t="shared" si="1"/>
        <v>24152.16185145776</v>
      </c>
      <c r="H9" s="9">
        <f t="shared" si="2"/>
        <v>193917.35747402319</v>
      </c>
      <c r="I9" s="9">
        <f t="shared" si="3"/>
        <v>21477.203315742536</v>
      </c>
    </row>
    <row r="10" spans="1:9" ht="15" customHeight="1" x14ac:dyDescent="0.3">
      <c r="A10" s="8">
        <v>19</v>
      </c>
      <c r="B10" s="8" t="s">
        <v>24</v>
      </c>
      <c r="C10" s="9">
        <v>123.346513651785</v>
      </c>
      <c r="D10" s="10">
        <f t="shared" si="0"/>
        <v>1.150515115247335E-2</v>
      </c>
      <c r="E10" s="9">
        <v>436</v>
      </c>
      <c r="F10" s="9">
        <v>5710</v>
      </c>
      <c r="G10" s="9">
        <f t="shared" si="1"/>
        <v>2829.0484782519493</v>
      </c>
      <c r="H10" s="9">
        <f t="shared" si="2"/>
        <v>216.01841270014887</v>
      </c>
      <c r="I10" s="9">
        <f t="shared" si="3"/>
        <v>200.69396949525708</v>
      </c>
    </row>
    <row r="11" spans="1:9" ht="15" customHeight="1" x14ac:dyDescent="0.25">
      <c r="A11" s="54"/>
      <c r="B11" s="54"/>
      <c r="C11" s="11">
        <f>SUM(C2:C10)</f>
        <v>10720.981586171361</v>
      </c>
      <c r="D11" s="12"/>
      <c r="E11" s="11">
        <f>SUM(E2:E10)</f>
        <v>274372</v>
      </c>
      <c r="F11" s="11">
        <f>SUM(F2:F10)</f>
        <v>133815</v>
      </c>
      <c r="G11" s="11">
        <f>(C11*10000)/E11</f>
        <v>390.7461980876825</v>
      </c>
      <c r="H11" s="11">
        <f>(C11*10000)/F11</f>
        <v>801.17935853016195</v>
      </c>
      <c r="I11" s="11">
        <f>(C11*10000)/(E11+F11)</f>
        <v>262.64877583488357</v>
      </c>
    </row>
    <row r="12" spans="1:9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31</v>
      </c>
      <c r="B1" s="2" t="s">
        <v>32</v>
      </c>
      <c r="C1" s="2" t="s">
        <v>26</v>
      </c>
      <c r="D1" s="2" t="s">
        <v>27</v>
      </c>
      <c r="E1" s="2" t="s">
        <v>28</v>
      </c>
      <c r="F1" s="2" t="s">
        <v>29</v>
      </c>
      <c r="G1" s="2" t="s">
        <v>55</v>
      </c>
      <c r="H1" s="2" t="s">
        <v>56</v>
      </c>
      <c r="I1" s="2" t="s">
        <v>57</v>
      </c>
    </row>
    <row r="2" spans="1:9" ht="15" customHeight="1" x14ac:dyDescent="0.3">
      <c r="A2" s="5">
        <v>11</v>
      </c>
      <c r="B2" s="5" t="s">
        <v>11</v>
      </c>
      <c r="C2" s="13" t="s">
        <v>58</v>
      </c>
      <c r="D2" s="13" t="s">
        <v>58</v>
      </c>
      <c r="E2" s="13" t="s">
        <v>58</v>
      </c>
      <c r="F2" s="13" t="s">
        <v>58</v>
      </c>
      <c r="G2" s="13" t="s">
        <v>58</v>
      </c>
      <c r="H2" s="13" t="s">
        <v>58</v>
      </c>
      <c r="I2" s="13" t="s">
        <v>58</v>
      </c>
    </row>
    <row r="3" spans="1:9" ht="15" customHeight="1" x14ac:dyDescent="0.3">
      <c r="A3" s="8">
        <v>12</v>
      </c>
      <c r="B3" s="8" t="s">
        <v>12</v>
      </c>
      <c r="C3" s="9">
        <v>1256.3078800297401</v>
      </c>
      <c r="D3" s="10">
        <f t="shared" ref="D3:D9" si="0">C3/$C$11</f>
        <v>0.11718216936872741</v>
      </c>
      <c r="E3" s="9">
        <v>41417</v>
      </c>
      <c r="F3" s="9">
        <v>17196</v>
      </c>
      <c r="G3" s="9">
        <f t="shared" ref="G3:G9" si="1">(C3*10000)/E3</f>
        <v>303.33145327516235</v>
      </c>
      <c r="H3" s="9">
        <f t="shared" ref="H3:H9" si="2">(C3*10000)/F3</f>
        <v>730.58146082213307</v>
      </c>
      <c r="I3" s="9">
        <f t="shared" ref="I3:I9" si="3">(C3*10000)/(E3+F3)</f>
        <v>214.3394605343081</v>
      </c>
    </row>
    <row r="4" spans="1:9" ht="15" customHeight="1" x14ac:dyDescent="0.3">
      <c r="A4" s="8">
        <v>13</v>
      </c>
      <c r="B4" s="8" t="s">
        <v>13</v>
      </c>
      <c r="C4" s="9">
        <v>2822.5200605803002</v>
      </c>
      <c r="D4" s="10">
        <f t="shared" si="0"/>
        <v>0.26327067516102964</v>
      </c>
      <c r="E4" s="9">
        <v>89078</v>
      </c>
      <c r="F4" s="9">
        <v>56315</v>
      </c>
      <c r="G4" s="9">
        <f t="shared" si="1"/>
        <v>316.85938846632166</v>
      </c>
      <c r="H4" s="9">
        <f t="shared" si="2"/>
        <v>501.20217714291044</v>
      </c>
      <c r="I4" s="9">
        <f t="shared" si="3"/>
        <v>194.13039558852904</v>
      </c>
    </row>
    <row r="5" spans="1:9" ht="15" customHeight="1" x14ac:dyDescent="0.3">
      <c r="A5" s="8">
        <v>21</v>
      </c>
      <c r="B5" s="8" t="s">
        <v>14</v>
      </c>
      <c r="C5" s="9">
        <v>324.73020181042102</v>
      </c>
      <c r="D5" s="10">
        <f t="shared" si="0"/>
        <v>3.0289222978358604E-2</v>
      </c>
      <c r="E5" s="9">
        <v>9191</v>
      </c>
      <c r="F5" s="9">
        <v>3674</v>
      </c>
      <c r="G5" s="9">
        <f t="shared" si="1"/>
        <v>353.31324318400721</v>
      </c>
      <c r="H5" s="9">
        <f t="shared" si="2"/>
        <v>883.86010291350306</v>
      </c>
      <c r="I5" s="9">
        <f t="shared" si="3"/>
        <v>252.41368193581113</v>
      </c>
    </row>
    <row r="6" spans="1:9" ht="15" customHeight="1" x14ac:dyDescent="0.3">
      <c r="A6" s="8">
        <v>22</v>
      </c>
      <c r="B6" s="8" t="s">
        <v>15</v>
      </c>
      <c r="C6" s="9">
        <v>1311.1939004809999</v>
      </c>
      <c r="D6" s="10">
        <f t="shared" si="0"/>
        <v>0.12230166519195086</v>
      </c>
      <c r="E6" s="9">
        <v>31347</v>
      </c>
      <c r="F6" s="9">
        <v>11569</v>
      </c>
      <c r="G6" s="9">
        <f t="shared" si="1"/>
        <v>418.28369556289277</v>
      </c>
      <c r="H6" s="9">
        <f t="shared" si="2"/>
        <v>1133.3683987215836</v>
      </c>
      <c r="I6" s="9">
        <f t="shared" si="3"/>
        <v>305.52565487953211</v>
      </c>
    </row>
    <row r="7" spans="1:9" ht="15" customHeight="1" x14ac:dyDescent="0.3">
      <c r="A7" s="8">
        <v>23</v>
      </c>
      <c r="B7" s="8" t="s">
        <v>16</v>
      </c>
      <c r="C7" s="9">
        <v>749.97686930814893</v>
      </c>
      <c r="D7" s="10">
        <f t="shared" si="0"/>
        <v>6.995412344290558E-2</v>
      </c>
      <c r="E7" s="9">
        <v>15669</v>
      </c>
      <c r="F7" s="9">
        <v>4718</v>
      </c>
      <c r="G7" s="9">
        <f t="shared" si="1"/>
        <v>478.63735356956346</v>
      </c>
      <c r="H7" s="9">
        <f t="shared" si="2"/>
        <v>1589.6076076900147</v>
      </c>
      <c r="I7" s="9">
        <f t="shared" si="3"/>
        <v>367.87014730374699</v>
      </c>
    </row>
    <row r="8" spans="1:9" ht="15" customHeight="1" x14ac:dyDescent="0.3">
      <c r="A8" s="8">
        <v>31</v>
      </c>
      <c r="B8" s="8" t="s">
        <v>17</v>
      </c>
      <c r="C8" s="9">
        <v>546.42288996833008</v>
      </c>
      <c r="D8" s="10">
        <f t="shared" si="0"/>
        <v>5.0967617617508357E-2</v>
      </c>
      <c r="E8" s="9">
        <v>12922</v>
      </c>
      <c r="F8" s="9">
        <v>5480</v>
      </c>
      <c r="G8" s="9">
        <f t="shared" si="1"/>
        <v>422.862474824586</v>
      </c>
      <c r="H8" s="9">
        <f t="shared" si="2"/>
        <v>997.1220619860037</v>
      </c>
      <c r="I8" s="9">
        <f t="shared" si="3"/>
        <v>296.93668621254756</v>
      </c>
    </row>
    <row r="9" spans="1:9" ht="15" customHeight="1" x14ac:dyDescent="0.3">
      <c r="A9" s="8">
        <v>32</v>
      </c>
      <c r="B9" s="8" t="s">
        <v>18</v>
      </c>
      <c r="C9" s="9">
        <v>3709.8297839934198</v>
      </c>
      <c r="D9" s="10">
        <f t="shared" si="0"/>
        <v>0.34603452623951958</v>
      </c>
      <c r="E9" s="9">
        <v>74748</v>
      </c>
      <c r="F9" s="9">
        <v>34863</v>
      </c>
      <c r="G9" s="9">
        <f t="shared" si="1"/>
        <v>496.31157810154383</v>
      </c>
      <c r="H9" s="9">
        <f t="shared" si="2"/>
        <v>1064.116623352385</v>
      </c>
      <c r="I9" s="9">
        <f t="shared" si="3"/>
        <v>338.4541500390855</v>
      </c>
    </row>
    <row r="10" spans="1:9" ht="15" customHeight="1" x14ac:dyDescent="0.3">
      <c r="A10" s="8">
        <v>33</v>
      </c>
      <c r="B10" s="8" t="s">
        <v>19</v>
      </c>
      <c r="C10" s="14" t="s">
        <v>58</v>
      </c>
      <c r="D10" s="14" t="s">
        <v>58</v>
      </c>
      <c r="E10" s="14" t="s">
        <v>58</v>
      </c>
      <c r="F10" s="14" t="s">
        <v>58</v>
      </c>
      <c r="G10" s="14" t="s">
        <v>58</v>
      </c>
      <c r="H10" s="14" t="s">
        <v>58</v>
      </c>
      <c r="I10" s="14" t="s">
        <v>58</v>
      </c>
    </row>
    <row r="11" spans="1:9" ht="15" customHeight="1" x14ac:dyDescent="0.25">
      <c r="A11" s="54"/>
      <c r="B11" s="54"/>
      <c r="C11" s="11">
        <f>SUM(C2:C10)</f>
        <v>10720.98158617136</v>
      </c>
      <c r="D11" s="12"/>
      <c r="E11" s="11">
        <f>SUM(E2:E10)</f>
        <v>274372</v>
      </c>
      <c r="F11" s="11">
        <f>SUM(F2:F10)</f>
        <v>133815</v>
      </c>
      <c r="G11" s="11">
        <f>(C11*10000)/E11</f>
        <v>390.74619808768244</v>
      </c>
      <c r="H11" s="11">
        <f>(C11*10000)/F11</f>
        <v>801.17935853016184</v>
      </c>
      <c r="I11" s="11">
        <f>(C11*10000)/(E11+F11)</f>
        <v>262.64877583488351</v>
      </c>
    </row>
    <row r="12" spans="1:9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25</v>
      </c>
      <c r="B1" s="2" t="s">
        <v>0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40</v>
      </c>
    </row>
    <row r="2" spans="1:10" ht="15" customHeight="1" x14ac:dyDescent="0.3">
      <c r="A2" s="5">
        <v>11</v>
      </c>
      <c r="B2" s="5" t="s">
        <v>1</v>
      </c>
      <c r="C2" s="15">
        <v>255.46059083124999</v>
      </c>
      <c r="D2" s="15">
        <v>441.78100694152704</v>
      </c>
      <c r="E2" s="15">
        <v>2733.8079256435631</v>
      </c>
      <c r="F2" s="15">
        <v>186.32041611027705</v>
      </c>
      <c r="G2" s="15">
        <v>255.46059083124999</v>
      </c>
      <c r="H2" s="16">
        <f>E2/SUM($E2:$G2)</f>
        <v>0.86088218081113699</v>
      </c>
      <c r="I2" s="16">
        <f t="shared" ref="I2:J2" si="0">F2/SUM($E2:$G2)</f>
        <v>5.867271238995117E-2</v>
      </c>
      <c r="J2" s="16">
        <f t="shared" si="0"/>
        <v>8.0445106798911828E-2</v>
      </c>
    </row>
    <row r="3" spans="1:10" ht="15" customHeight="1" x14ac:dyDescent="0.3">
      <c r="A3" s="8">
        <v>12</v>
      </c>
      <c r="B3" s="8" t="s">
        <v>2</v>
      </c>
      <c r="C3" s="17">
        <v>478.41636241033802</v>
      </c>
      <c r="D3" s="17">
        <v>591.84131646534104</v>
      </c>
      <c r="E3" s="17">
        <v>930.52869303352907</v>
      </c>
      <c r="F3" s="17">
        <v>113.42495405500301</v>
      </c>
      <c r="G3" s="17">
        <v>478.41636241033802</v>
      </c>
      <c r="H3" s="18">
        <f t="shared" ref="H3:H11" si="1">E3/SUM($E3:$G3)</f>
        <v>0.6112368788319984</v>
      </c>
      <c r="I3" s="18">
        <f t="shared" ref="I3:I11" si="2">F3/SUM($E3:$G3)</f>
        <v>7.4505510058188784E-2</v>
      </c>
      <c r="J3" s="18">
        <f t="shared" ref="J3:J11" si="3">G3/SUM($E3:$G3)</f>
        <v>0.31425761110981287</v>
      </c>
    </row>
    <row r="4" spans="1:10" ht="15" customHeight="1" x14ac:dyDescent="0.3">
      <c r="A4" s="8">
        <v>13</v>
      </c>
      <c r="B4" s="8" t="s">
        <v>3</v>
      </c>
      <c r="C4" s="17">
        <v>150.990879226522</v>
      </c>
      <c r="D4" s="17">
        <v>255.68465091647101</v>
      </c>
      <c r="E4" s="17">
        <v>1371.9520283341089</v>
      </c>
      <c r="F4" s="17">
        <v>104.69377168994902</v>
      </c>
      <c r="G4" s="17">
        <v>150.990879226522</v>
      </c>
      <c r="H4" s="18">
        <f t="shared" si="1"/>
        <v>0.84291048845483307</v>
      </c>
      <c r="I4" s="18">
        <f t="shared" si="2"/>
        <v>6.4322568435944583E-2</v>
      </c>
      <c r="J4" s="18">
        <f t="shared" si="3"/>
        <v>9.2766943109222261E-2</v>
      </c>
    </row>
    <row r="5" spans="1:10" ht="15" customHeight="1" x14ac:dyDescent="0.3">
      <c r="A5" s="8">
        <v>14</v>
      </c>
      <c r="B5" s="8" t="s">
        <v>4</v>
      </c>
      <c r="C5" s="17">
        <v>64.079340167741606</v>
      </c>
      <c r="D5" s="17">
        <v>160.20444948175501</v>
      </c>
      <c r="E5" s="17">
        <v>1433.3492765160947</v>
      </c>
      <c r="F5" s="17">
        <v>96.1251093140134</v>
      </c>
      <c r="G5" s="17">
        <v>64.079340167741606</v>
      </c>
      <c r="H5" s="18">
        <f t="shared" si="1"/>
        <v>0.89946718025999517</v>
      </c>
      <c r="I5" s="18">
        <f t="shared" si="2"/>
        <v>6.0321222777614161E-2</v>
      </c>
      <c r="J5" s="18">
        <f t="shared" si="3"/>
        <v>4.021159696239076E-2</v>
      </c>
    </row>
    <row r="6" spans="1:10" ht="15" customHeight="1" x14ac:dyDescent="0.3">
      <c r="A6" s="8">
        <v>15</v>
      </c>
      <c r="B6" s="8" t="s">
        <v>20</v>
      </c>
      <c r="C6" s="14" t="s">
        <v>58</v>
      </c>
      <c r="D6" s="14" t="s">
        <v>58</v>
      </c>
      <c r="E6" s="17">
        <v>797.57655192739003</v>
      </c>
      <c r="F6" s="14" t="s">
        <v>58</v>
      </c>
      <c r="G6" s="14" t="s">
        <v>58</v>
      </c>
      <c r="H6" s="14" t="s">
        <v>58</v>
      </c>
      <c r="I6" s="14" t="s">
        <v>58</v>
      </c>
      <c r="J6" s="14" t="s">
        <v>58</v>
      </c>
    </row>
    <row r="7" spans="1:10" ht="15" customHeight="1" x14ac:dyDescent="0.3">
      <c r="A7" s="8">
        <v>16</v>
      </c>
      <c r="B7" s="8" t="s">
        <v>21</v>
      </c>
      <c r="C7" s="14" t="s">
        <v>58</v>
      </c>
      <c r="D7" s="14" t="s">
        <v>58</v>
      </c>
      <c r="E7" s="17">
        <v>277.38387414558304</v>
      </c>
      <c r="F7" s="14" t="s">
        <v>58</v>
      </c>
      <c r="G7" s="14" t="s">
        <v>58</v>
      </c>
      <c r="H7" s="14" t="s">
        <v>58</v>
      </c>
      <c r="I7" s="14" t="s">
        <v>58</v>
      </c>
      <c r="J7" s="14" t="s">
        <v>58</v>
      </c>
    </row>
    <row r="8" spans="1:10" ht="15" customHeight="1" x14ac:dyDescent="0.3">
      <c r="A8" s="8">
        <v>17</v>
      </c>
      <c r="B8" s="8" t="s">
        <v>22</v>
      </c>
      <c r="C8" s="14" t="s">
        <v>58</v>
      </c>
      <c r="D8" s="14" t="s">
        <v>58</v>
      </c>
      <c r="E8" s="17">
        <v>265.49553254345301</v>
      </c>
      <c r="F8" s="14" t="s">
        <v>58</v>
      </c>
      <c r="G8" s="14" t="s">
        <v>58</v>
      </c>
      <c r="H8" s="14" t="s">
        <v>58</v>
      </c>
      <c r="I8" s="14" t="s">
        <v>58</v>
      </c>
      <c r="J8" s="14" t="s">
        <v>58</v>
      </c>
    </row>
    <row r="9" spans="1:10" ht="15" customHeight="1" x14ac:dyDescent="0.3">
      <c r="A9" s="8">
        <v>18</v>
      </c>
      <c r="B9" s="8" t="s">
        <v>23</v>
      </c>
      <c r="C9" s="14" t="s">
        <v>58</v>
      </c>
      <c r="D9" s="14" t="s">
        <v>58</v>
      </c>
      <c r="E9" s="17">
        <v>1338.0297665707599</v>
      </c>
      <c r="F9" s="14" t="s">
        <v>58</v>
      </c>
      <c r="G9" s="14" t="s">
        <v>58</v>
      </c>
      <c r="H9" s="14" t="s">
        <v>58</v>
      </c>
      <c r="I9" s="14" t="s">
        <v>58</v>
      </c>
      <c r="J9" s="14" t="s">
        <v>58</v>
      </c>
    </row>
    <row r="10" spans="1:10" ht="15" customHeight="1" x14ac:dyDescent="0.3">
      <c r="A10" s="8">
        <v>19</v>
      </c>
      <c r="B10" s="8" t="s">
        <v>24</v>
      </c>
      <c r="C10" s="14" t="s">
        <v>58</v>
      </c>
      <c r="D10" s="14" t="s">
        <v>58</v>
      </c>
      <c r="E10" s="17">
        <v>123.346513651785</v>
      </c>
      <c r="F10" s="14" t="s">
        <v>58</v>
      </c>
      <c r="G10" s="14" t="s">
        <v>58</v>
      </c>
      <c r="H10" s="14" t="s">
        <v>58</v>
      </c>
      <c r="I10" s="14" t="s">
        <v>58</v>
      </c>
      <c r="J10" s="14" t="s">
        <v>58</v>
      </c>
    </row>
    <row r="11" spans="1:10" ht="15" customHeight="1" x14ac:dyDescent="0.25">
      <c r="A11" s="54"/>
      <c r="B11" s="54"/>
      <c r="C11" s="11">
        <f>SUM(C2:C10)</f>
        <v>948.94717263585164</v>
      </c>
      <c r="D11" s="11">
        <f t="shared" ref="D11:G11" si="4">SUM(D2:D10)</f>
        <v>1449.5114238050942</v>
      </c>
      <c r="E11" s="11">
        <f t="shared" si="4"/>
        <v>9271.4701623662659</v>
      </c>
      <c r="F11" s="11">
        <f t="shared" si="4"/>
        <v>500.56425116924248</v>
      </c>
      <c r="G11" s="11">
        <f t="shared" si="4"/>
        <v>948.94717263585164</v>
      </c>
      <c r="H11" s="19">
        <f t="shared" si="1"/>
        <v>0.86479676211040502</v>
      </c>
      <c r="I11" s="19">
        <f t="shared" si="2"/>
        <v>4.6690151190531264E-2</v>
      </c>
      <c r="J11" s="19">
        <f t="shared" si="3"/>
        <v>8.8513086699063756E-2</v>
      </c>
    </row>
    <row r="12" spans="1:10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32</v>
      </c>
      <c r="C1" s="2" t="s">
        <v>33</v>
      </c>
      <c r="D1" s="2" t="s">
        <v>34</v>
      </c>
      <c r="E1" s="2" t="s">
        <v>35</v>
      </c>
      <c r="F1" s="2" t="s">
        <v>36</v>
      </c>
      <c r="G1" s="2" t="s">
        <v>37</v>
      </c>
      <c r="H1" s="2" t="s">
        <v>38</v>
      </c>
      <c r="I1" s="2" t="s">
        <v>39</v>
      </c>
      <c r="J1" s="2" t="s">
        <v>40</v>
      </c>
    </row>
    <row r="2" spans="1:10" ht="15" customHeight="1" x14ac:dyDescent="0.3">
      <c r="A2" s="5">
        <v>11</v>
      </c>
      <c r="B2" s="5" t="s">
        <v>11</v>
      </c>
      <c r="C2" s="13" t="s">
        <v>58</v>
      </c>
      <c r="D2" s="13" t="s">
        <v>58</v>
      </c>
      <c r="E2" s="13" t="s">
        <v>58</v>
      </c>
      <c r="F2" s="13" t="s">
        <v>58</v>
      </c>
      <c r="G2" s="13" t="s">
        <v>58</v>
      </c>
      <c r="H2" s="13" t="s">
        <v>58</v>
      </c>
      <c r="I2" s="13" t="s">
        <v>58</v>
      </c>
      <c r="J2" s="13" t="s">
        <v>58</v>
      </c>
    </row>
    <row r="3" spans="1:10" ht="15" customHeight="1" x14ac:dyDescent="0.3">
      <c r="A3" s="8">
        <v>12</v>
      </c>
      <c r="B3" s="8" t="s">
        <v>12</v>
      </c>
      <c r="C3" s="17">
        <v>105.181611466302</v>
      </c>
      <c r="D3" s="17">
        <v>156.67940621494901</v>
      </c>
      <c r="E3" s="17">
        <v>1099.6284738147911</v>
      </c>
      <c r="F3" s="17">
        <v>51.49779474864701</v>
      </c>
      <c r="G3" s="17">
        <v>105.181611466302</v>
      </c>
      <c r="H3" s="18">
        <f t="shared" ref="H3:H11" si="0">E3/SUM($E3:$G3)</f>
        <v>0.87528582069290206</v>
      </c>
      <c r="I3" s="18">
        <f t="shared" ref="I3:I11" si="1">F3/SUM($E3:$G3)</f>
        <v>4.0991380828899936E-2</v>
      </c>
      <c r="J3" s="18">
        <f t="shared" ref="J3:J11" si="2">G3/SUM($E3:$G3)</f>
        <v>8.3722798478197941E-2</v>
      </c>
    </row>
    <row r="4" spans="1:10" ht="15" customHeight="1" x14ac:dyDescent="0.3">
      <c r="A4" s="8">
        <v>13</v>
      </c>
      <c r="B4" s="8" t="s">
        <v>13</v>
      </c>
      <c r="C4" s="17">
        <v>236.53793125982699</v>
      </c>
      <c r="D4" s="17">
        <v>364.01654552115599</v>
      </c>
      <c r="E4" s="17">
        <v>2458.5035150591443</v>
      </c>
      <c r="F4" s="17">
        <v>127.478614261329</v>
      </c>
      <c r="G4" s="17">
        <v>236.53793125982699</v>
      </c>
      <c r="H4" s="18">
        <f t="shared" si="0"/>
        <v>0.87103136994310137</v>
      </c>
      <c r="I4" s="18">
        <f t="shared" si="1"/>
        <v>4.516482133881445E-2</v>
      </c>
      <c r="J4" s="18">
        <f t="shared" si="2"/>
        <v>8.3803808718084224E-2</v>
      </c>
    </row>
    <row r="5" spans="1:10" ht="15" customHeight="1" x14ac:dyDescent="0.3">
      <c r="A5" s="8">
        <v>21</v>
      </c>
      <c r="B5" s="8" t="s">
        <v>14</v>
      </c>
      <c r="C5" s="17">
        <v>26.911481519882997</v>
      </c>
      <c r="D5" s="17">
        <v>40.911226321994405</v>
      </c>
      <c r="E5" s="17">
        <v>283.81897548842664</v>
      </c>
      <c r="F5" s="17">
        <v>13.999744802111408</v>
      </c>
      <c r="G5" s="17">
        <v>26.911481519882997</v>
      </c>
      <c r="H5" s="18">
        <f t="shared" si="0"/>
        <v>0.87401471715932788</v>
      </c>
      <c r="I5" s="18">
        <f t="shared" si="1"/>
        <v>4.3111927144628574E-2</v>
      </c>
      <c r="J5" s="18">
        <f t="shared" si="2"/>
        <v>8.2873355696043441E-2</v>
      </c>
    </row>
    <row r="6" spans="1:10" ht="15" customHeight="1" x14ac:dyDescent="0.3">
      <c r="A6" s="8">
        <v>22</v>
      </c>
      <c r="B6" s="8" t="s">
        <v>15</v>
      </c>
      <c r="C6" s="17">
        <v>123.286946624778</v>
      </c>
      <c r="D6" s="17">
        <v>179.97507043215501</v>
      </c>
      <c r="E6" s="17">
        <v>1131.2188300488449</v>
      </c>
      <c r="F6" s="17">
        <v>56.688123807377011</v>
      </c>
      <c r="G6" s="17">
        <v>123.286946624778</v>
      </c>
      <c r="H6" s="18">
        <f t="shared" si="0"/>
        <v>0.86273954571773648</v>
      </c>
      <c r="I6" s="18">
        <f t="shared" si="1"/>
        <v>4.323397461396173E-2</v>
      </c>
      <c r="J6" s="18">
        <f t="shared" si="2"/>
        <v>9.4026479668301743E-2</v>
      </c>
    </row>
    <row r="7" spans="1:10" ht="15" customHeight="1" x14ac:dyDescent="0.3">
      <c r="A7" s="8">
        <v>23</v>
      </c>
      <c r="B7" s="8" t="s">
        <v>16</v>
      </c>
      <c r="C7" s="17">
        <v>53.695825737136403</v>
      </c>
      <c r="D7" s="17">
        <v>92.953745354339404</v>
      </c>
      <c r="E7" s="17">
        <v>657.02312395380955</v>
      </c>
      <c r="F7" s="17">
        <v>39.257919617203001</v>
      </c>
      <c r="G7" s="17">
        <v>53.695825737136403</v>
      </c>
      <c r="H7" s="18">
        <f t="shared" si="0"/>
        <v>0.87605785037065353</v>
      </c>
      <c r="I7" s="18">
        <f t="shared" si="1"/>
        <v>5.2345507206666649E-2</v>
      </c>
      <c r="J7" s="18">
        <f t="shared" si="2"/>
        <v>7.159664242267981E-2</v>
      </c>
    </row>
    <row r="8" spans="1:10" ht="15" customHeight="1" x14ac:dyDescent="0.3">
      <c r="A8" s="8">
        <v>31</v>
      </c>
      <c r="B8" s="8" t="s">
        <v>17</v>
      </c>
      <c r="C8" s="17">
        <v>51.418478624577801</v>
      </c>
      <c r="D8" s="17">
        <v>78.477712192818998</v>
      </c>
      <c r="E8" s="17">
        <v>467.94517777551107</v>
      </c>
      <c r="F8" s="17">
        <v>27.059233568241197</v>
      </c>
      <c r="G8" s="17">
        <v>51.418478624577801</v>
      </c>
      <c r="H8" s="18">
        <f t="shared" si="0"/>
        <v>0.85637916413536874</v>
      </c>
      <c r="I8" s="18">
        <f t="shared" si="1"/>
        <v>4.9520680895724395E-2</v>
      </c>
      <c r="J8" s="18">
        <f t="shared" si="2"/>
        <v>9.4100154968906863E-2</v>
      </c>
    </row>
    <row r="9" spans="1:10" ht="15" customHeight="1" x14ac:dyDescent="0.3">
      <c r="A9" s="8">
        <v>32</v>
      </c>
      <c r="B9" s="8" t="s">
        <v>18</v>
      </c>
      <c r="C9" s="17">
        <v>351.91489740334799</v>
      </c>
      <c r="D9" s="17">
        <v>536.49771776768</v>
      </c>
      <c r="E9" s="17">
        <v>3173.3320662257397</v>
      </c>
      <c r="F9" s="17">
        <v>184.58282036433201</v>
      </c>
      <c r="G9" s="17">
        <v>351.91489740334799</v>
      </c>
      <c r="H9" s="18">
        <f t="shared" si="0"/>
        <v>0.85538481574478853</v>
      </c>
      <c r="I9" s="18">
        <f t="shared" si="1"/>
        <v>4.9755064547904723E-2</v>
      </c>
      <c r="J9" s="18">
        <f t="shared" si="2"/>
        <v>9.4860119707306831E-2</v>
      </c>
    </row>
    <row r="10" spans="1:10" ht="15" customHeight="1" x14ac:dyDescent="0.3">
      <c r="A10" s="8">
        <v>33</v>
      </c>
      <c r="B10" s="8" t="s">
        <v>19</v>
      </c>
      <c r="C10" s="14" t="s">
        <v>58</v>
      </c>
      <c r="D10" s="14" t="s">
        <v>58</v>
      </c>
      <c r="E10" s="14" t="s">
        <v>58</v>
      </c>
      <c r="F10" s="14" t="s">
        <v>58</v>
      </c>
      <c r="G10" s="14" t="s">
        <v>58</v>
      </c>
      <c r="H10" s="14" t="s">
        <v>58</v>
      </c>
      <c r="I10" s="14" t="s">
        <v>58</v>
      </c>
      <c r="J10" s="14" t="s">
        <v>58</v>
      </c>
    </row>
    <row r="11" spans="1:10" ht="15" customHeight="1" x14ac:dyDescent="0.25">
      <c r="A11" s="54"/>
      <c r="B11" s="54"/>
      <c r="C11" s="11">
        <f>SUM(C2:C10)</f>
        <v>948.94717263585221</v>
      </c>
      <c r="D11" s="11">
        <f t="shared" ref="D11:G11" si="3">SUM(D2:D10)</f>
        <v>1449.5114238050928</v>
      </c>
      <c r="E11" s="11">
        <f t="shared" si="3"/>
        <v>9271.4701623662677</v>
      </c>
      <c r="F11" s="11">
        <f t="shared" si="3"/>
        <v>500.56425116924066</v>
      </c>
      <c r="G11" s="11">
        <f t="shared" si="3"/>
        <v>948.94717263585221</v>
      </c>
      <c r="H11" s="19">
        <f t="shared" si="0"/>
        <v>0.86479676211040524</v>
      </c>
      <c r="I11" s="19">
        <f t="shared" si="1"/>
        <v>4.6690151190531097E-2</v>
      </c>
      <c r="J11" s="19">
        <f t="shared" si="2"/>
        <v>8.8513086699063812E-2</v>
      </c>
    </row>
    <row r="12" spans="1:10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25</v>
      </c>
      <c r="B1" s="2" t="s">
        <v>0</v>
      </c>
      <c r="C1" s="2" t="s">
        <v>41</v>
      </c>
      <c r="D1" s="2" t="s">
        <v>42</v>
      </c>
      <c r="E1" s="2" t="s">
        <v>43</v>
      </c>
      <c r="F1" s="2" t="s">
        <v>44</v>
      </c>
      <c r="G1" s="2" t="s">
        <v>45</v>
      </c>
      <c r="H1" s="2" t="s">
        <v>46</v>
      </c>
      <c r="I1" s="2" t="s">
        <v>47</v>
      </c>
      <c r="J1" s="2" t="s">
        <v>48</v>
      </c>
      <c r="K1" s="2" t="s">
        <v>49</v>
      </c>
      <c r="L1" s="2" t="s">
        <v>50</v>
      </c>
    </row>
    <row r="2" spans="1:12" ht="15" customHeight="1" x14ac:dyDescent="0.3">
      <c r="A2" s="20">
        <v>11</v>
      </c>
      <c r="B2" s="20" t="s">
        <v>1</v>
      </c>
      <c r="C2" s="21">
        <v>58.915286450227498</v>
      </c>
      <c r="D2" s="21">
        <v>154.32236924254801</v>
      </c>
      <c r="E2" s="15">
        <v>805.839385750063</v>
      </c>
      <c r="F2" s="15">
        <v>1260.5939549125098</v>
      </c>
      <c r="G2" s="15">
        <v>895.91793622974194</v>
      </c>
      <c r="H2" s="16">
        <v>1.8552554408314891E-2</v>
      </c>
      <c r="I2" s="16">
        <v>4.8596456442780767E-2</v>
      </c>
      <c r="J2" s="16">
        <v>0.25376061034891845</v>
      </c>
      <c r="K2" s="16">
        <v>0.39696383306334376</v>
      </c>
      <c r="L2" s="16">
        <v>0.28212654573664209</v>
      </c>
    </row>
    <row r="3" spans="1:12" ht="15" customHeight="1" x14ac:dyDescent="0.3">
      <c r="A3" s="22">
        <v>12</v>
      </c>
      <c r="B3" s="22" t="s">
        <v>2</v>
      </c>
      <c r="C3" s="23">
        <v>9.5579158601359211</v>
      </c>
      <c r="D3" s="23">
        <v>63.570983443713807</v>
      </c>
      <c r="E3" s="17">
        <v>395.284832200599</v>
      </c>
      <c r="F3" s="17">
        <v>584.28905252624793</v>
      </c>
      <c r="G3" s="17">
        <v>469.66722546816402</v>
      </c>
      <c r="H3" s="18">
        <v>6.2783132881619429E-3</v>
      </c>
      <c r="I3" s="18">
        <v>4.1757905796265871E-2</v>
      </c>
      <c r="J3" s="18">
        <v>0.25965095852796016</v>
      </c>
      <c r="K3" s="18">
        <v>0.38380226152680602</v>
      </c>
      <c r="L3" s="18">
        <v>0.30851056086080597</v>
      </c>
    </row>
    <row r="4" spans="1:12" ht="15" customHeight="1" x14ac:dyDescent="0.3">
      <c r="A4" s="22">
        <v>13</v>
      </c>
      <c r="B4" s="22" t="s">
        <v>3</v>
      </c>
      <c r="C4" s="23">
        <v>50.4780408090908</v>
      </c>
      <c r="D4" s="23">
        <v>76.657451527002692</v>
      </c>
      <c r="E4" s="17">
        <v>415.78451928635798</v>
      </c>
      <c r="F4" s="17">
        <v>647.28939754948499</v>
      </c>
      <c r="G4" s="17">
        <v>437.42727007864204</v>
      </c>
      <c r="H4" s="18">
        <v>3.1013088763969535E-2</v>
      </c>
      <c r="I4" s="18">
        <v>4.7097397413222768E-2</v>
      </c>
      <c r="J4" s="18">
        <v>0.25545290579086721</v>
      </c>
      <c r="K4" s="18">
        <v>0.39768666177240486</v>
      </c>
      <c r="L4" s="18">
        <v>0.26874994625953563</v>
      </c>
    </row>
    <row r="5" spans="1:12" ht="15" customHeight="1" x14ac:dyDescent="0.3">
      <c r="A5" s="22">
        <v>14</v>
      </c>
      <c r="B5" s="22" t="s">
        <v>4</v>
      </c>
      <c r="C5" s="23">
        <v>63.493987948330094</v>
      </c>
      <c r="D5" s="23">
        <v>52.078003327741797</v>
      </c>
      <c r="E5" s="17">
        <v>193.82176615690099</v>
      </c>
      <c r="F5" s="17">
        <v>823.24499131743596</v>
      </c>
      <c r="G5" s="17">
        <v>460.91497724745602</v>
      </c>
      <c r="H5" s="18">
        <v>3.9844271901514267E-2</v>
      </c>
      <c r="I5" s="18">
        <v>3.2680418914104163E-2</v>
      </c>
      <c r="J5" s="18">
        <v>0.12162863604459399</v>
      </c>
      <c r="K5" s="18">
        <v>0.51660949856079019</v>
      </c>
      <c r="L5" s="18">
        <v>0.28923717457899722</v>
      </c>
    </row>
    <row r="6" spans="1:12" ht="15" customHeight="1" x14ac:dyDescent="0.3">
      <c r="A6" s="22">
        <v>15</v>
      </c>
      <c r="B6" s="22" t="s">
        <v>5</v>
      </c>
      <c r="C6" s="23">
        <v>35.608450695673596</v>
      </c>
      <c r="D6" s="23">
        <v>66.128443564213399</v>
      </c>
      <c r="E6" s="17">
        <v>171.54439215038701</v>
      </c>
      <c r="F6" s="17">
        <v>301.25688014040702</v>
      </c>
      <c r="G6" s="17">
        <v>223.03838537670299</v>
      </c>
      <c r="H6" s="18">
        <v>4.4645809370428426E-2</v>
      </c>
      <c r="I6" s="18">
        <v>8.2911719764592717E-2</v>
      </c>
      <c r="J6" s="18">
        <v>0.21508204038326018</v>
      </c>
      <c r="K6" s="18">
        <v>0.37771531699672534</v>
      </c>
      <c r="L6" s="18">
        <v>0.27964511348499332</v>
      </c>
    </row>
    <row r="7" spans="1:12" ht="15" customHeight="1" x14ac:dyDescent="0.3">
      <c r="A7" s="22">
        <v>16</v>
      </c>
      <c r="B7" s="22" t="s">
        <v>6</v>
      </c>
      <c r="C7" s="23">
        <v>6.0051144348794603</v>
      </c>
      <c r="D7" s="23">
        <v>6.2900884010832803</v>
      </c>
      <c r="E7" s="17">
        <v>64.676449082112299</v>
      </c>
      <c r="F7" s="17">
        <v>125.66884585040901</v>
      </c>
      <c r="G7" s="17">
        <v>74.743376377095203</v>
      </c>
      <c r="H7" s="18">
        <v>2.1649111554797155E-2</v>
      </c>
      <c r="I7" s="18">
        <v>2.2676474688582852E-2</v>
      </c>
      <c r="J7" s="18">
        <v>0.23316585825810546</v>
      </c>
      <c r="K7" s="18">
        <v>0.45305029442502587</v>
      </c>
      <c r="L7" s="18">
        <v>0.26945826107348858</v>
      </c>
    </row>
    <row r="8" spans="1:12" ht="15" customHeight="1" x14ac:dyDescent="0.3">
      <c r="A8" s="22">
        <v>17</v>
      </c>
      <c r="B8" s="22" t="s">
        <v>7</v>
      </c>
      <c r="C8" s="23">
        <v>10.056443793892001</v>
      </c>
      <c r="D8" s="23">
        <v>17.7565977216452</v>
      </c>
      <c r="E8" s="17">
        <v>42.257361495922304</v>
      </c>
      <c r="F8" s="17">
        <v>99.383195045094098</v>
      </c>
      <c r="G8" s="17">
        <v>96.041934486902704</v>
      </c>
      <c r="H8" s="18">
        <v>3.7878015112159984E-2</v>
      </c>
      <c r="I8" s="18">
        <v>6.6880966137307041E-2</v>
      </c>
      <c r="J8" s="18">
        <v>0.15916411508357722</v>
      </c>
      <c r="K8" s="18">
        <v>0.3743309504796547</v>
      </c>
      <c r="L8" s="18">
        <v>0.36174595318730102</v>
      </c>
    </row>
    <row r="9" spans="1:12" ht="15" customHeight="1" x14ac:dyDescent="0.3">
      <c r="A9" s="22">
        <v>18</v>
      </c>
      <c r="B9" s="22" t="s">
        <v>8</v>
      </c>
      <c r="C9" s="23">
        <v>56.9708304196622</v>
      </c>
      <c r="D9" s="23">
        <v>80.044046401955001</v>
      </c>
      <c r="E9" s="17">
        <v>351.84903928430703</v>
      </c>
      <c r="F9" s="17">
        <v>513.12709128445101</v>
      </c>
      <c r="G9" s="17">
        <v>336.03875918037204</v>
      </c>
      <c r="H9" s="18">
        <v>4.2578148740048914E-2</v>
      </c>
      <c r="I9" s="18">
        <v>5.9822321148430703E-2</v>
      </c>
      <c r="J9" s="18">
        <v>0.262960546973529</v>
      </c>
      <c r="K9" s="18">
        <v>0.38349452613416118</v>
      </c>
      <c r="L9" s="18">
        <v>0.25114445700383026</v>
      </c>
    </row>
    <row r="10" spans="1:12" ht="15" customHeight="1" x14ac:dyDescent="0.3">
      <c r="A10" s="22">
        <v>19</v>
      </c>
      <c r="B10" s="22" t="s">
        <v>9</v>
      </c>
      <c r="C10" s="23">
        <v>0</v>
      </c>
      <c r="D10" s="23">
        <v>0</v>
      </c>
      <c r="E10" s="17">
        <v>24.486186856478902</v>
      </c>
      <c r="F10" s="17">
        <v>47.210064184958597</v>
      </c>
      <c r="G10" s="17">
        <v>51.650262610351298</v>
      </c>
      <c r="H10" s="18">
        <v>0</v>
      </c>
      <c r="I10" s="18">
        <v>0</v>
      </c>
      <c r="J10" s="18">
        <v>0.1985154353499135</v>
      </c>
      <c r="K10" s="18">
        <v>0.38274340139222857</v>
      </c>
      <c r="L10" s="18">
        <v>0.41874116325785798</v>
      </c>
    </row>
    <row r="11" spans="1:12" ht="15" customHeight="1" x14ac:dyDescent="0.25">
      <c r="A11" s="54"/>
      <c r="B11" s="54"/>
      <c r="C11" s="24">
        <f t="shared" ref="C11:G11" si="0">SUM(C2:C10)</f>
        <v>291.08607041189157</v>
      </c>
      <c r="D11" s="24">
        <f t="shared" si="0"/>
        <v>516.84798362990318</v>
      </c>
      <c r="E11" s="11">
        <f t="shared" si="0"/>
        <v>2465.5439322631287</v>
      </c>
      <c r="F11" s="11">
        <f t="shared" si="0"/>
        <v>4402.0634728109981</v>
      </c>
      <c r="G11" s="11">
        <f t="shared" si="0"/>
        <v>3045.4401270554281</v>
      </c>
      <c r="H11" s="19">
        <v>2.7151065233369503E-2</v>
      </c>
      <c r="I11" s="19">
        <v>4.8209017007973295E-2</v>
      </c>
      <c r="J11" s="19">
        <v>0.22997371205667907</v>
      </c>
      <c r="K11" s="19">
        <v>0.41060265213859504</v>
      </c>
      <c r="L11" s="19">
        <v>0.28406355356338298</v>
      </c>
    </row>
    <row r="12" spans="1:12" ht="15" customHeight="1" x14ac:dyDescent="0.25">
      <c r="A12" s="3" t="s">
        <v>30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4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25</v>
      </c>
      <c r="B1" s="2" t="s">
        <v>0</v>
      </c>
      <c r="C1" s="2" t="s">
        <v>51</v>
      </c>
      <c r="D1" s="2" t="s">
        <v>52</v>
      </c>
      <c r="E1" s="2" t="s">
        <v>53</v>
      </c>
      <c r="F1" s="2" t="s">
        <v>54</v>
      </c>
    </row>
    <row r="2" spans="1:6" ht="15" customHeight="1" x14ac:dyDescent="0.3">
      <c r="A2" s="5">
        <v>11</v>
      </c>
      <c r="B2" s="5" t="s">
        <v>1</v>
      </c>
      <c r="C2" s="15">
        <v>3118.5278600000001</v>
      </c>
      <c r="D2" s="15">
        <v>3175.5889325850899</v>
      </c>
      <c r="E2" s="15">
        <f t="shared" ref="E2:E11" si="0">ROUND(D2,0)-ROUND(C2,0)</f>
        <v>57</v>
      </c>
      <c r="F2" s="26">
        <f t="shared" ref="F2:F11" si="1">D2/C2-1</f>
        <v>1.8297438774553587E-2</v>
      </c>
    </row>
    <row r="3" spans="1:6" ht="15" customHeight="1" x14ac:dyDescent="0.3">
      <c r="A3" s="8">
        <v>12</v>
      </c>
      <c r="B3" s="8" t="s">
        <v>2</v>
      </c>
      <c r="C3" s="17">
        <v>1529.5593119999999</v>
      </c>
      <c r="D3" s="17">
        <v>1522.3700094988701</v>
      </c>
      <c r="E3" s="17">
        <f t="shared" si="0"/>
        <v>-8</v>
      </c>
      <c r="F3" s="27">
        <f t="shared" si="1"/>
        <v>-4.7002443414432271E-3</v>
      </c>
    </row>
    <row r="4" spans="1:6" ht="15" customHeight="1" x14ac:dyDescent="0.3">
      <c r="A4" s="8">
        <v>13</v>
      </c>
      <c r="B4" s="8" t="s">
        <v>3</v>
      </c>
      <c r="C4" s="17">
        <v>1650.8123900000001</v>
      </c>
      <c r="D4" s="17">
        <v>1627.6366792505801</v>
      </c>
      <c r="E4" s="17">
        <f t="shared" si="0"/>
        <v>-23</v>
      </c>
      <c r="F4" s="27">
        <f t="shared" si="1"/>
        <v>-1.4038973107913244E-2</v>
      </c>
    </row>
    <row r="5" spans="1:6" ht="15" customHeight="1" x14ac:dyDescent="0.3">
      <c r="A5" s="8">
        <v>14</v>
      </c>
      <c r="B5" s="8" t="s">
        <v>4</v>
      </c>
      <c r="C5" s="17">
        <v>1618.254396</v>
      </c>
      <c r="D5" s="17">
        <v>1593.5537259978498</v>
      </c>
      <c r="E5" s="17">
        <f t="shared" si="0"/>
        <v>-24</v>
      </c>
      <c r="F5" s="27">
        <f t="shared" si="1"/>
        <v>-1.5263774387516138E-2</v>
      </c>
    </row>
    <row r="6" spans="1:6" ht="15" customHeight="1" x14ac:dyDescent="0.3">
      <c r="A6" s="8">
        <v>15</v>
      </c>
      <c r="B6" s="8" t="s">
        <v>20</v>
      </c>
      <c r="C6" s="17">
        <v>823.6773369</v>
      </c>
      <c r="D6" s="17">
        <v>797.57655192739003</v>
      </c>
      <c r="E6" s="17">
        <f t="shared" si="0"/>
        <v>-26</v>
      </c>
      <c r="F6" s="27">
        <f t="shared" si="1"/>
        <v>-3.1688118396996479E-2</v>
      </c>
    </row>
    <row r="7" spans="1:6" ht="15" customHeight="1" x14ac:dyDescent="0.3">
      <c r="A7" s="8">
        <v>16</v>
      </c>
      <c r="B7" s="8" t="s">
        <v>21</v>
      </c>
      <c r="C7" s="17">
        <v>318.42883430000001</v>
      </c>
      <c r="D7" s="17">
        <v>277.38387414558304</v>
      </c>
      <c r="E7" s="17">
        <f t="shared" si="0"/>
        <v>-41</v>
      </c>
      <c r="F7" s="27">
        <f t="shared" si="1"/>
        <v>-0.12889837770076895</v>
      </c>
    </row>
    <row r="8" spans="1:6" ht="15" customHeight="1" x14ac:dyDescent="0.3">
      <c r="A8" s="8">
        <v>17</v>
      </c>
      <c r="B8" s="8" t="s">
        <v>22</v>
      </c>
      <c r="C8" s="17">
        <v>272.32073009999999</v>
      </c>
      <c r="D8" s="17">
        <v>265.49553254345301</v>
      </c>
      <c r="E8" s="17">
        <f t="shared" si="0"/>
        <v>-7</v>
      </c>
      <c r="F8" s="27">
        <f t="shared" si="1"/>
        <v>-2.5063084819288872E-2</v>
      </c>
    </row>
    <row r="9" spans="1:6" ht="15" customHeight="1" x14ac:dyDescent="0.3">
      <c r="A9" s="8">
        <v>18</v>
      </c>
      <c r="B9" s="8" t="s">
        <v>23</v>
      </c>
      <c r="C9" s="17">
        <v>1327.7994000000001</v>
      </c>
      <c r="D9" s="17">
        <v>1338.0297665707599</v>
      </c>
      <c r="E9" s="17">
        <f t="shared" si="0"/>
        <v>10</v>
      </c>
      <c r="F9" s="27">
        <f t="shared" si="1"/>
        <v>7.7047531206595465E-3</v>
      </c>
    </row>
    <row r="10" spans="1:6" ht="15" customHeight="1" x14ac:dyDescent="0.3">
      <c r="A10" s="8">
        <v>19</v>
      </c>
      <c r="B10" s="8" t="s">
        <v>24</v>
      </c>
      <c r="C10" s="17">
        <v>109.18839199999999</v>
      </c>
      <c r="D10" s="17">
        <v>123.346513651785</v>
      </c>
      <c r="E10" s="17">
        <f t="shared" si="0"/>
        <v>14</v>
      </c>
      <c r="F10" s="27">
        <f t="shared" si="1"/>
        <v>0.12966691231962657</v>
      </c>
    </row>
    <row r="11" spans="1:6" ht="15" customHeight="1" x14ac:dyDescent="0.25">
      <c r="A11" s="54"/>
      <c r="B11" s="54"/>
      <c r="C11" s="11">
        <f t="shared" ref="C11:D11" si="2">SUM(C2:C10)</f>
        <v>10768.5686513</v>
      </c>
      <c r="D11" s="11">
        <f t="shared" si="2"/>
        <v>10720.981586171361</v>
      </c>
      <c r="E11" s="25">
        <f t="shared" si="0"/>
        <v>-48</v>
      </c>
      <c r="F11" s="28">
        <f t="shared" si="1"/>
        <v>-4.4190705997768642E-3</v>
      </c>
    </row>
    <row r="12" spans="1:6" ht="15" customHeight="1" x14ac:dyDescent="0.25">
      <c r="A12" s="3" t="s">
        <v>30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2022-08-30T11:38:21Z</dcterms:created>
  <dcterms:modified xsi:type="dcterms:W3CDTF">2022-10-24T13:32:24Z</dcterms:modified>
</cp:coreProperties>
</file>