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684B9B25-F22B-4B39-AC39-EAC4017AD87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2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externalReferences>
    <externalReference r:id="rId9"/>
  </externalReferences>
  <definedNames>
    <definedName name="aa" localSheetId="1">#REF!</definedName>
    <definedName name="aa">#REF!</definedName>
    <definedName name="Auswertung_GdeTypen_CH00" localSheetId="1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E2" i="2"/>
  <c r="E3" i="2"/>
  <c r="E4" i="2"/>
  <c r="E5" i="2"/>
  <c r="E6" i="2"/>
  <c r="E7" i="2"/>
  <c r="C11" i="2"/>
  <c r="D11" i="2"/>
  <c r="F11" i="2" s="1"/>
  <c r="C11" i="3"/>
  <c r="D11" i="3"/>
  <c r="E11" i="3"/>
  <c r="F11" i="3"/>
  <c r="G11" i="3"/>
  <c r="H3" i="5"/>
  <c r="I3" i="5"/>
  <c r="J3" i="5"/>
  <c r="H6" i="5"/>
  <c r="I6" i="5"/>
  <c r="J6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3" i="8"/>
  <c r="I6" i="8"/>
  <c r="H3" i="8"/>
  <c r="H6" i="8"/>
  <c r="G3" i="8"/>
  <c r="G6" i="8"/>
  <c r="F11" i="9"/>
  <c r="E11" i="9"/>
  <c r="C11" i="9"/>
  <c r="I3" i="9"/>
  <c r="I4" i="9"/>
  <c r="I5" i="9"/>
  <c r="I6" i="9"/>
  <c r="I7" i="9"/>
  <c r="I2" i="9"/>
  <c r="H3" i="9"/>
  <c r="H4" i="9"/>
  <c r="H5" i="9"/>
  <c r="H6" i="9"/>
  <c r="H7" i="9"/>
  <c r="H2" i="9"/>
  <c r="G3" i="9"/>
  <c r="G4" i="9"/>
  <c r="G5" i="9"/>
  <c r="G6" i="9"/>
  <c r="G7" i="9"/>
  <c r="G2" i="9"/>
  <c r="E11" i="2" l="1"/>
  <c r="H11" i="5"/>
  <c r="J11" i="5"/>
  <c r="I11" i="5"/>
  <c r="J11" i="7"/>
  <c r="I11" i="7"/>
  <c r="H11" i="7"/>
  <c r="H11" i="8"/>
  <c r="D3" i="8"/>
  <c r="G11" i="8"/>
  <c r="I11" i="8"/>
  <c r="D6" i="8"/>
  <c r="D3" i="9"/>
  <c r="D4" i="9"/>
  <c r="D5" i="9"/>
  <c r="D6" i="9"/>
  <c r="D7" i="9"/>
  <c r="I11" i="9"/>
  <c r="G11" i="9"/>
  <c r="H11" i="9"/>
  <c r="D2" i="9"/>
</calcChain>
</file>

<file path=xl/sharedStrings.xml><?xml version="1.0" encoding="utf-8"?>
<sst xmlns="http://schemas.openxmlformats.org/spreadsheetml/2006/main" count="427" uniqueCount="129">
  <si>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</si>
  <si>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</si>
  <si>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</si>
  <si>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</si>
  <si>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</si>
  <si>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</si>
  <si>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</si>
  <si>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</si>
  <si>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</si>
  <si>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</si>
  <si>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</si>
  <si>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</si>
  <si>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</si>
  <si>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</si>
  <si>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</si>
  <si>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</si>
  <si>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</si>
  <si>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Tourismus- und Freizeitzonen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</si>
  <si>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</si>
  <si>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</si>
  <si>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</si>
  <si>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</si>
  <si>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</si>
  <si>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</si>
  <si>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</si>
  <si>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</si>
  <si>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</si>
  <si>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</si>
  <si>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</si>
  <si>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</si>
  <si>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</si>
  <si>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</si>
  <si>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</si>
  <si>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</si>
  <si>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</si>
  <si>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</si>
  <si>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</si>
  <si>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</si>
  <si>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</si>
  <si>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</si>
  <si>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</si>
  <si>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</si>
  <si>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</si>
  <si>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</si>
  <si>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</si>
  <si>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</si>
  <si>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</si>
  <si>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</si>
  <si>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</si>
  <si>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</si>
  <si>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</si>
  <si>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</si>
  <si>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</si>
  <si>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</si>
  <si>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</si>
  <si>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</si>
  <si>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</si>
  <si>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</si>
  <si>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</si>
  <si>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</si>
  <si>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</si>
  <si>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</si>
  <si>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</si>
  <si>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</si>
  <si>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</si>
  <si>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</si>
  <si>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</si>
  <si>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</si>
  <si>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</si>
  <si>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</si>
  <si>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</si>
  <si>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</si>
  <si>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</si>
  <si>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</si>
  <si>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</si>
  <si>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</si>
  <si>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</si>
  <si>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</si>
  <si>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</si>
  <si>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</si>
  <si>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</si>
  <si>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</si>
  <si>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</si>
  <si>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</si>
  <si>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>ja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</si>
  <si>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</si>
  <si>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</si>
  <si>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</si>
  <si>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</si>
  <si>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</si>
  <si>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</si>
  <si>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</si>
  <si>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</si>
  <si>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</si>
  <si>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</si>
  <si>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</si>
  <si>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</si>
  <si>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</si>
  <si>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</si>
  <si>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</si>
  <si>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</si>
  <si>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</si>
  <si>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</si>
  <si>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</si>
  <si>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</si>
  <si>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</si>
  <si>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</si>
  <si>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</si>
  <si>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</si>
  <si>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</si>
  <si>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</si>
  <si>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</si>
  <si>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</si>
  <si>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</si>
  <si>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</si>
  <si>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ZG</t>
  </si>
  <si>
    <t>keine. Die Verkehrsflächen sind ausgeschnitten.</t>
  </si>
  <si>
    <t>11 ha Wohn- und Arbeitszonen B sind neu den Mischzonen zugeordnet (2017 den Arbeitszonen) &gt; siehe Blatt "Vergleich 2017_2022", Code_HN 12/13</t>
  </si>
  <si>
    <t>18 ha "Bauzonen mit speziellen Vorschriften" sind neu den Mischzonen zugeordnet (2017 den eingeschränkten Bauzonen)  &gt; siehe Blatt "Vergleich 2017_2022", Code_HN 13/16</t>
  </si>
  <si>
    <t>2 ha weitere Bauzonen sind neu den Arbeitszonen zugeordnet &gt; siehe Blatt "Vergleich 2017_2022", Code_HN 12/19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</si>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</sst>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4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2" fillId="0" borderId="5" xfId="1" applyNumberFormat="1" applyFont="1" applyBorder="1" applyAlignment="1">
      <alignment horizontal="right"/>
    </xf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7F-466B-A9F8-37431394A64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7F-466B-A9F8-37431394A64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7F-466B-A9F8-37431394A64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1188.18605110612</c:v>
                </c:pt>
                <c:pt idx="1">
                  <c:v>283.82014402000601</c:v>
                </c:pt>
                <c:pt idx="2">
                  <c:v>279.33235470102898</c:v>
                </c:pt>
                <c:pt idx="3">
                  <c:v>138.08771324840399</c:v>
                </c:pt>
                <c:pt idx="4">
                  <c:v>306.44399356552503</c:v>
                </c:pt>
                <c:pt idx="5">
                  <c:v>85.432590726123593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7F-466B-A9F8-37431394A6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125264"/>
        <c:axId val="981129200"/>
      </c:barChart>
      <c:catAx>
        <c:axId val="981125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129200"/>
        <c:crosses val="autoZero"/>
        <c:auto val="1"/>
        <c:lblAlgn val="ctr"/>
        <c:lblOffset val="100"/>
        <c:noMultiLvlLbl val="0"/>
      </c:catAx>
      <c:valAx>
        <c:axId val="9811292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12526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48.3873744109029</c:v>
                </c:pt>
                <c:pt idx="1">
                  <c:v>7.1334674031592904</c:v>
                </c:pt>
                <c:pt idx="2">
                  <c:v>44.839824026867298</c:v>
                </c:pt>
                <c:pt idx="3">
                  <c:v>52.823329048692202</c:v>
                </c:pt>
                <c:pt idx="4">
                  <c:v>34.409991199319599</c:v>
                </c:pt>
                <c:pt idx="5">
                  <c:v>0.62691509471057694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23-462B-8F6F-CF9869F71DD5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258.17530164774701</c:v>
                </c:pt>
                <c:pt idx="1">
                  <c:v>105.90066268959499</c:v>
                </c:pt>
                <c:pt idx="2">
                  <c:v>90.948129235327798</c:v>
                </c:pt>
                <c:pt idx="3">
                  <c:v>54.863145417013904</c:v>
                </c:pt>
                <c:pt idx="4">
                  <c:v>86.804930543001404</c:v>
                </c:pt>
                <c:pt idx="5">
                  <c:v>2.3766245483207102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23-462B-8F6F-CF9869F71DD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540.58075134854698</c:v>
                </c:pt>
                <c:pt idx="1">
                  <c:v>111.83104120771701</c:v>
                </c:pt>
                <c:pt idx="2">
                  <c:v>120.125600405472</c:v>
                </c:pt>
                <c:pt idx="3">
                  <c:v>22.949147229923401</c:v>
                </c:pt>
                <c:pt idx="4">
                  <c:v>124.128942054373</c:v>
                </c:pt>
                <c:pt idx="5">
                  <c:v>30.135761832836202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23-462B-8F6F-CF9869F71DD5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256.36716046671501</c:v>
                </c:pt>
                <c:pt idx="1">
                  <c:v>52.856543353370796</c:v>
                </c:pt>
                <c:pt idx="2">
                  <c:v>18.917773896953001</c:v>
                </c:pt>
                <c:pt idx="3">
                  <c:v>7.0814518434498899</c:v>
                </c:pt>
                <c:pt idx="4">
                  <c:v>42.850492389067099</c:v>
                </c:pt>
                <c:pt idx="5">
                  <c:v>25.416238954068401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23-462B-8F6F-CF9869F71DD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84.675463232213005</c:v>
                </c:pt>
                <c:pt idx="1">
                  <c:v>6.0984293661616098</c:v>
                </c:pt>
                <c:pt idx="2">
                  <c:v>4.5010271364016194</c:v>
                </c:pt>
                <c:pt idx="3">
                  <c:v>0.37063970932457302</c:v>
                </c:pt>
                <c:pt idx="4">
                  <c:v>18.249637379758902</c:v>
                </c:pt>
                <c:pt idx="5">
                  <c:v>26.877050296188798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23-462B-8F6F-CF9869F71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02792"/>
        <c:axId val="864303448"/>
      </c:barChart>
      <c:catAx>
        <c:axId val="8643027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3448"/>
        <c:crosses val="autoZero"/>
        <c:auto val="1"/>
        <c:lblAlgn val="ctr"/>
        <c:lblOffset val="100"/>
        <c:noMultiLvlLbl val="0"/>
      </c:catAx>
      <c:valAx>
        <c:axId val="86430344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027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EB8-4F11-A630-682E65D1BD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EB8-4F11-A630-682E65D1BD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EB8-4F11-A630-682E65D1BD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4.0723735450233042E-2</c:v>
                </c:pt>
                <c:pt idx="1">
                  <c:v>2.5133760071154507E-2</c:v>
                </c:pt>
                <c:pt idx="2">
                  <c:v>0.16052499208285695</c:v>
                </c:pt>
                <c:pt idx="3">
                  <c:v>0.38253460649079685</c:v>
                </c:pt>
                <c:pt idx="4">
                  <c:v>0.1122880262685341</c:v>
                </c:pt>
                <c:pt idx="5">
                  <c:v>7.3381257595278651E-3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8-4F11-A630-682E65D1BD0B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EB8-4F11-A630-682E65D1BD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EB8-4F11-A630-682E65D1BD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EB8-4F11-A630-682E65D1BD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0.21728524872632735</c:v>
                </c:pt>
                <c:pt idx="1">
                  <c:v>0.37312595642306173</c:v>
                </c:pt>
                <c:pt idx="2">
                  <c:v>0.32559110215740122</c:v>
                </c:pt>
                <c:pt idx="3">
                  <c:v>0.39730649546148539</c:v>
                </c:pt>
                <c:pt idx="4">
                  <c:v>0.28326523725596164</c:v>
                </c:pt>
                <c:pt idx="5">
                  <c:v>2.781871096405783E-2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8-4F11-A630-682E65D1BD0B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EB8-4F11-A630-682E65D1BD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EB8-4F11-A630-682E65D1BD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EB8-4F11-A630-682E65D1BD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0.45496305132121445</c:v>
                </c:pt>
                <c:pt idx="1">
                  <c:v>0.39402080354041091</c:v>
                </c:pt>
                <c:pt idx="2">
                  <c:v>0.43004542217834468</c:v>
                </c:pt>
                <c:pt idx="3">
                  <c:v>0.16619253581700291</c:v>
                </c:pt>
                <c:pt idx="4">
                  <c:v>0.40506240833802903</c:v>
                </c:pt>
                <c:pt idx="5">
                  <c:v>0.35274315781250093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B8-4F11-A630-682E65D1BD0B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EB8-4F11-A630-682E65D1BD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EB8-4F11-A630-682E65D1BD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EB8-4F11-A630-682E65D1BD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0.21576348268695267</c:v>
                </c:pt>
                <c:pt idx="1">
                  <c:v>0.18623252953337047</c:v>
                </c:pt>
                <c:pt idx="2">
                  <c:v>6.7724964826223935E-2</c:v>
                </c:pt>
                <c:pt idx="3">
                  <c:v>5.1282273251286085E-2</c:v>
                </c:pt>
                <c:pt idx="4">
                  <c:v>0.139831399175084</c:v>
                </c:pt>
                <c:pt idx="5">
                  <c:v>0.2975005058145368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8-4F11-A630-682E65D1BD0B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EB8-4F11-A630-682E65D1BD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EB8-4F11-A630-682E65D1BD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CEB8-4F11-A630-682E65D1BD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7.1264481815272618E-2</c:v>
                </c:pt>
                <c:pt idx="1">
                  <c:v>2.1486950432002428E-2</c:v>
                </c:pt>
                <c:pt idx="2">
                  <c:v>1.6113518755173247E-2</c:v>
                </c:pt>
                <c:pt idx="3">
                  <c:v>2.6840889794288556E-3</c:v>
                </c:pt>
                <c:pt idx="4">
                  <c:v>5.9552928962391283E-2</c:v>
                </c:pt>
                <c:pt idx="5">
                  <c:v>0.31459949964937661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8-4F11-A630-682E65D1B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10336"/>
        <c:axId val="864313944"/>
      </c:barChart>
      <c:catAx>
        <c:axId val="864310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13944"/>
        <c:crosses val="autoZero"/>
        <c:auto val="1"/>
        <c:lblAlgn val="ctr"/>
        <c:lblOffset val="100"/>
        <c:noMultiLvlLbl val="0"/>
      </c:catAx>
      <c:valAx>
        <c:axId val="8643139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10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BDA-40F6-A2A7-3418EEEF8D0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DA-40F6-A2A7-3418EEEF8D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1188.624591</c:v>
                </c:pt>
                <c:pt idx="1">
                  <c:v>288.1694675</c:v>
                </c:pt>
                <c:pt idx="2">
                  <c:v>249.60988689999999</c:v>
                </c:pt>
                <c:pt idx="3">
                  <c:v>142.08827960000002</c:v>
                </c:pt>
                <c:pt idx="4">
                  <c:v>307.9929793</c:v>
                </c:pt>
                <c:pt idx="5">
                  <c:v>103.1913747</c:v>
                </c:pt>
                <c:pt idx="6" formatCode="General">
                  <c:v>0</c:v>
                </c:pt>
                <c:pt idx="7" formatCode="General">
                  <c:v>0</c:v>
                </c:pt>
                <c:pt idx="8">
                  <c:v>2.00084412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DA-40F6-A2A7-3418EEEF8D00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BDA-40F6-A2A7-3418EEEF8D0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BDA-40F6-A2A7-3418EEEF8D00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BDA-40F6-A2A7-3418EEEF8D0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1188.18605110612</c:v>
                </c:pt>
                <c:pt idx="1">
                  <c:v>283.82014402000601</c:v>
                </c:pt>
                <c:pt idx="2">
                  <c:v>279.33235470102898</c:v>
                </c:pt>
                <c:pt idx="3">
                  <c:v>138.08771324840399</c:v>
                </c:pt>
                <c:pt idx="4">
                  <c:v>306.44399356552503</c:v>
                </c:pt>
                <c:pt idx="5">
                  <c:v>85.432590726123593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DA-40F6-A2A7-3418EEEF8D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64321160"/>
        <c:axId val="864329360"/>
      </c:barChart>
      <c:catAx>
        <c:axId val="864321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9360"/>
        <c:crosses val="autoZero"/>
        <c:auto val="1"/>
        <c:lblAlgn val="ctr"/>
        <c:lblOffset val="100"/>
        <c:noMultiLvlLbl val="0"/>
      </c:catAx>
      <c:valAx>
        <c:axId val="86432936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21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AF-424E-B889-3B20A3FE3E96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1AF-424E-B889-3B20A3FE3E96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1AF-424E-B889-3B20A3FE3E96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1AF-424E-B889-3B20A3FE3E96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FDF-48B6-8E0F-3468A9EEDF23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FDF-48B6-8E0F-3468A9EEDF23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1AF-424E-B889-3B20A3FE3E96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1AF-424E-B889-3B20A3FE3E96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1AF-424E-B889-3B20A3FE3E9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1AF-424E-B889-3B20A3FE3E9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81AF-424E-B889-3B20A3FE3E9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81AF-424E-B889-3B20A3FE3E9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81AF-424E-B889-3B20A3FE3E9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1AF-424E-B889-3B20A3FE3E9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1AF-424E-B889-3B20A3FE3E96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1AF-424E-B889-3B20A3FE3E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1188.18605110612</c:v>
                </c:pt>
                <c:pt idx="1">
                  <c:v>283.82014402000601</c:v>
                </c:pt>
                <c:pt idx="2">
                  <c:v>279.33235470102898</c:v>
                </c:pt>
                <c:pt idx="3">
                  <c:v>138.08771324840399</c:v>
                </c:pt>
                <c:pt idx="4">
                  <c:v>306.44399356552503</c:v>
                </c:pt>
                <c:pt idx="5">
                  <c:v>85.432590726123593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F-424E-B889-3B20A3FE3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777-4971-9741-8A00CAE1E85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77-4971-9741-8A00CAE1E85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777-4971-9741-8A00CAE1E85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777-4971-9741-8A00CAE1E85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777-4971-9741-8A00CAE1E85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777-4971-9741-8A00CAE1E85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77-4971-9741-8A00CAE1E85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2071.9946057157504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209.308241651462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77-4971-9741-8A00CAE1E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24656"/>
        <c:axId val="981024984"/>
      </c:barChart>
      <c:catAx>
        <c:axId val="9810246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4984"/>
        <c:crosses val="autoZero"/>
        <c:auto val="1"/>
        <c:lblAlgn val="ctr"/>
        <c:lblOffset val="100"/>
        <c:noMultiLvlLbl val="0"/>
      </c:catAx>
      <c:valAx>
        <c:axId val="9810249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2465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E4B-4B8B-B8A4-74E23D098DF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E4B-4B8B-B8A4-74E23D098DF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E4B-4B8B-B8A4-74E23D098DF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E4B-4B8B-B8A4-74E23D098DF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E4B-4B8B-B8A4-74E23D098DF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E4B-4B8B-B8A4-74E23D098DF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E4B-4B8B-B8A4-74E23D098DF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182.43243341161428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233.13459751777901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4B-4B8B-B8A4-74E23D098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29248"/>
        <c:axId val="981030232"/>
      </c:barChart>
      <c:catAx>
        <c:axId val="9810292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30232"/>
        <c:crosses val="autoZero"/>
        <c:auto val="1"/>
        <c:lblAlgn val="ctr"/>
        <c:lblOffset val="100"/>
        <c:noMultiLvlLbl val="0"/>
      </c:catAx>
      <c:valAx>
        <c:axId val="9810302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292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27F-45B4-8548-8BD9F7B1A36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27F-45B4-8548-8BD9F7B1A36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27F-45B4-8548-8BD9F7B1A36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27F-45B4-8548-8BD9F7B1A36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27F-45B4-8548-8BD9F7B1A36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27F-45B4-8548-8BD9F7B1A36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27F-45B4-8548-8BD9F7B1A367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92.628777838585464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174.13331252201496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7F-45B4-8548-8BD9F7B1A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54832"/>
        <c:axId val="981054176"/>
      </c:barChart>
      <c:catAx>
        <c:axId val="981054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54176"/>
        <c:crosses val="autoZero"/>
        <c:auto val="1"/>
        <c:lblAlgn val="ctr"/>
        <c:lblOffset val="100"/>
        <c:noMultiLvlLbl val="0"/>
      </c:catAx>
      <c:valAx>
        <c:axId val="9810541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5483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992.76160330674099</c:v>
                </c:pt>
                <c:pt idx="1">
                  <c:v>184.41879750462863</c:v>
                </c:pt>
                <c:pt idx="2">
                  <c:v>207.98252432930639</c:v>
                </c:pt>
                <c:pt idx="3">
                  <c:v>129.13147226180556</c:v>
                </c:pt>
                <c:pt idx="4">
                  <c:v>306.44399356552503</c:v>
                </c:pt>
                <c:pt idx="5">
                  <c:v>85.432590726123593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15-4E9C-88FC-BF39BA444C0D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75.720368841713025</c:v>
                </c:pt>
                <c:pt idx="1">
                  <c:v>20.4745449322821</c:v>
                </c:pt>
                <c:pt idx="2">
                  <c:v>20.373446377741608</c:v>
                </c:pt>
                <c:pt idx="3">
                  <c:v>5.9063724833657503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15-4E9C-88FC-BF39BA444C0D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119.70407895766598</c:v>
                </c:pt>
                <c:pt idx="1">
                  <c:v>78.926801583095298</c:v>
                </c:pt>
                <c:pt idx="2">
                  <c:v>50.976383993980996</c:v>
                </c:pt>
                <c:pt idx="3">
                  <c:v>3.0498685032326898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15-4E9C-88FC-BF39BA444C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46960"/>
        <c:axId val="981050240"/>
      </c:barChart>
      <c:catAx>
        <c:axId val="9810469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50240"/>
        <c:crosses val="autoZero"/>
        <c:auto val="1"/>
        <c:lblAlgn val="ctr"/>
        <c:lblOffset val="100"/>
        <c:noMultiLvlLbl val="0"/>
      </c:catAx>
      <c:valAx>
        <c:axId val="9810502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469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CDE-493F-A609-9F54A02616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CDE-493F-A609-9F54A02616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CDE-493F-A609-9F54A02616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CDE-493F-A609-9F54A02616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CDE-493F-A609-9F54A0261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0.83552706445471869</c:v>
                </c:pt>
                <c:pt idx="1">
                  <c:v>0.64977346178652229</c:v>
                </c:pt>
                <c:pt idx="2">
                  <c:v>0.74457011810146834</c:v>
                </c:pt>
                <c:pt idx="3">
                  <c:v>0.93514092763280698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DE-493F-A609-9F54A026160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CDE-493F-A609-9F54A02616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CDE-493F-A609-9F54A02616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CDE-493F-A609-9F54A02616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CDE-493F-A609-9F54A02616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CDE-493F-A609-9F54A0261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6.3727703898915938E-2</c:v>
                </c:pt>
                <c:pt idx="1">
                  <c:v>7.2139153487424362E-2</c:v>
                </c:pt>
                <c:pt idx="2">
                  <c:v>7.2936221081683947E-2</c:v>
                </c:pt>
                <c:pt idx="3">
                  <c:v>4.2772614191538258E-2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DE-493F-A609-9F54A026160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CDE-493F-A609-9F54A026160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CDE-493F-A609-9F54A026160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CDE-493F-A609-9F54A02616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CDE-493F-A609-9F54A026160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CDE-493F-A609-9F54A02616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0.10074523164636519</c:v>
                </c:pt>
                <c:pt idx="1">
                  <c:v>0.27808738472605343</c:v>
                </c:pt>
                <c:pt idx="2">
                  <c:v>0.18249366081684779</c:v>
                </c:pt>
                <c:pt idx="3">
                  <c:v>2.2086458175654813E-2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DE-493F-A609-9F54A0261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69920"/>
        <c:axId val="981070248"/>
      </c:barChart>
      <c:catAx>
        <c:axId val="9810699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70248"/>
        <c:crosses val="autoZero"/>
        <c:auto val="1"/>
        <c:lblAlgn val="ctr"/>
        <c:lblOffset val="100"/>
        <c:noMultiLvlLbl val="0"/>
      </c:catAx>
      <c:valAx>
        <c:axId val="9810702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69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1732.9457600919445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173.2252216021912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B3-4481-9C3E-488F02E5FE63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112.07138793606896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10.4033446990329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B3-4481-9C3E-488F02E5FE63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226.977457687737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25.6796753502379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B3-4481-9C3E-488F02E5F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63032"/>
        <c:axId val="981062048"/>
      </c:barChart>
      <c:catAx>
        <c:axId val="9810630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62048"/>
        <c:crosses val="autoZero"/>
        <c:auto val="1"/>
        <c:lblAlgn val="ctr"/>
        <c:lblOffset val="100"/>
        <c:noMultiLvlLbl val="0"/>
      </c:catAx>
      <c:valAx>
        <c:axId val="9810620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630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25-4BEC-98B1-F0A21407B6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B25-4BEC-98B1-F0A21407B60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B25-4BEC-98B1-F0A21407B6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B25-4BEC-98B1-F0A21407B6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B25-4BEC-98B1-F0A21407B60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B25-4BEC-98B1-F0A21407B6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B25-4BEC-98B1-F0A21407B6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0.83636596123922591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0.82760822142227963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5-4BEC-98B1-F0A21407B60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B25-4BEC-98B1-F0A21407B6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B25-4BEC-98B1-F0A21407B60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25-4BEC-98B1-F0A21407B6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25-4BEC-98B1-F0A21407B6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B25-4BEC-98B1-F0A21407B60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25-4BEC-98B1-F0A21407B6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25-4BEC-98B1-F0A21407B6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5.408864850657031E-2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4.9703464215978863E-2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25-4BEC-98B1-F0A21407B60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B25-4BEC-98B1-F0A21407B60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B25-4BEC-98B1-F0A21407B60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B25-4BEC-98B1-F0A21407B60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B25-4BEC-98B1-F0A21407B60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B25-4BEC-98B1-F0A21407B60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B25-4BEC-98B1-F0A21407B60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B25-4BEC-98B1-F0A21407B6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0.1095453902542038</c:v>
                </c:pt>
                <c:pt idx="2" formatCode="General">
                  <c:v>0</c:v>
                </c:pt>
                <c:pt idx="3" formatCode="General">
                  <c:v>0</c:v>
                </c:pt>
                <c:pt idx="4">
                  <c:v>0.12268831436174137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5-4BEC-98B1-F0A21407B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62488"/>
        <c:axId val="864363144"/>
      </c:barChart>
      <c:catAx>
        <c:axId val="8643624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63144"/>
        <c:crosses val="autoZero"/>
        <c:auto val="1"/>
        <c:lblAlgn val="ctr"/>
        <c:lblOffset val="100"/>
        <c:noMultiLvlLbl val="0"/>
      </c:catAx>
      <c:valAx>
        <c:axId val="86436314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62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te_Kanton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enblatt"/>
      <sheetName val="Legende"/>
      <sheetName val="Statistik_Hauptnutzung"/>
      <sheetName val="Statistik_Gemtypen_BFS9"/>
      <sheetName val="Analyse_unüberbaut_Hauptnutzung"/>
      <sheetName val="Anal_unüb_Gemtypen_BFS9"/>
      <sheetName val="Analyse_Erschliessung_oeV"/>
      <sheetName val="Vergleich_2017_20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2" customWidth="1"/>
    <col min="2" max="2" width="57.6640625" style="32" customWidth="1"/>
    <col min="3" max="16384" width="11.44140625" style="33"/>
  </cols>
  <sheetData>
    <row r="1" spans="1:2" ht="18" x14ac:dyDescent="0.3">
      <c r="A1" s="31" t="s">
        <v>54</v>
      </c>
    </row>
    <row r="2" spans="1:2" ht="18" x14ac:dyDescent="0.3">
      <c r="A2" s="31" t="s">
        <v>55</v>
      </c>
    </row>
    <row r="4" spans="1:2" ht="13.8" x14ac:dyDescent="0.3">
      <c r="A4" s="49" t="s">
        <v>115</v>
      </c>
      <c r="B4" s="50"/>
    </row>
    <row r="5" spans="1:2" ht="13.8" x14ac:dyDescent="0.3">
      <c r="A5" s="51"/>
      <c r="B5" s="52"/>
    </row>
    <row r="6" spans="1:2" x14ac:dyDescent="0.3">
      <c r="A6" s="34" t="s">
        <v>56</v>
      </c>
      <c r="B6" s="35" t="s">
        <v>57</v>
      </c>
    </row>
    <row r="7" spans="1:2" x14ac:dyDescent="0.3">
      <c r="A7" s="36"/>
      <c r="B7" s="37"/>
    </row>
    <row r="8" spans="1:2" x14ac:dyDescent="0.3">
      <c r="A8" s="34" t="s">
        <v>58</v>
      </c>
      <c r="B8" s="35" t="s">
        <v>84</v>
      </c>
    </row>
    <row r="9" spans="1:2" x14ac:dyDescent="0.3">
      <c r="A9" s="38" t="s">
        <v>59</v>
      </c>
      <c r="B9" s="39">
        <v>11</v>
      </c>
    </row>
    <row r="10" spans="1:2" x14ac:dyDescent="0.3">
      <c r="A10" s="36"/>
      <c r="B10" s="37"/>
    </row>
    <row r="11" spans="1:2" x14ac:dyDescent="0.3">
      <c r="A11" s="34" t="s">
        <v>60</v>
      </c>
      <c r="B11" s="40"/>
    </row>
    <row r="12" spans="1:2" x14ac:dyDescent="0.3">
      <c r="A12" s="38" t="s">
        <v>61</v>
      </c>
      <c r="B12" s="41">
        <v>24</v>
      </c>
    </row>
    <row r="13" spans="1:2" x14ac:dyDescent="0.3">
      <c r="A13" s="36"/>
      <c r="B13" s="42"/>
    </row>
    <row r="14" spans="1:2" x14ac:dyDescent="0.3">
      <c r="A14" s="34" t="s">
        <v>18</v>
      </c>
      <c r="B14" s="40" t="s">
        <v>116</v>
      </c>
    </row>
    <row r="15" spans="1:2" x14ac:dyDescent="0.3">
      <c r="A15" s="36"/>
      <c r="B15" s="42"/>
    </row>
    <row r="16" spans="1:2" ht="43.2" x14ac:dyDescent="0.3">
      <c r="A16" s="43" t="s">
        <v>62</v>
      </c>
      <c r="B16" s="44" t="s">
        <v>117</v>
      </c>
    </row>
    <row r="17" spans="1:2" ht="43.2" x14ac:dyDescent="0.3">
      <c r="A17" s="43"/>
      <c r="B17" s="44" t="s">
        <v>118</v>
      </c>
    </row>
    <row r="18" spans="1:2" ht="28.8" x14ac:dyDescent="0.3">
      <c r="A18" s="43"/>
      <c r="B18" s="44" t="s">
        <v>119</v>
      </c>
    </row>
    <row r="19" spans="1:2" x14ac:dyDescent="0.3">
      <c r="A19" s="43"/>
      <c r="B19" s="44"/>
    </row>
    <row r="20" spans="1:2" x14ac:dyDescent="0.3">
      <c r="A20" s="43"/>
      <c r="B20" s="44"/>
    </row>
    <row r="21" spans="1:2" x14ac:dyDescent="0.3">
      <c r="A21" s="36"/>
      <c r="B21" s="37"/>
    </row>
    <row r="23" spans="1:2" ht="17.100000000000001" customHeight="1" x14ac:dyDescent="0.3">
      <c r="A23" s="45" t="s">
        <v>63</v>
      </c>
    </row>
    <row r="24" spans="1:2" ht="15" customHeight="1" x14ac:dyDescent="0.3">
      <c r="A24" s="46" t="s">
        <v>64</v>
      </c>
    </row>
    <row r="25" spans="1:2" ht="15" customHeight="1" x14ac:dyDescent="0.3">
      <c r="A25" s="46" t="s">
        <v>65</v>
      </c>
    </row>
    <row r="26" spans="1:2" ht="15" customHeight="1" x14ac:dyDescent="0.3">
      <c r="A26" s="46" t="s">
        <v>66</v>
      </c>
    </row>
    <row r="27" spans="1:2" ht="15" customHeight="1" x14ac:dyDescent="0.3">
      <c r="A27" s="46" t="s">
        <v>67</v>
      </c>
    </row>
    <row r="28" spans="1:2" ht="15" customHeight="1" x14ac:dyDescent="0.3">
      <c r="A28" s="46" t="s">
        <v>68</v>
      </c>
    </row>
    <row r="29" spans="1:2" ht="15" customHeight="1" x14ac:dyDescent="0.3">
      <c r="A29" s="46" t="s">
        <v>69</v>
      </c>
    </row>
    <row r="30" spans="1:2" ht="15" customHeight="1" x14ac:dyDescent="0.3">
      <c r="A30" s="46" t="s">
        <v>70</v>
      </c>
    </row>
    <row r="31" spans="1:2" x14ac:dyDescent="0.3">
      <c r="A31" s="46"/>
    </row>
    <row r="32" spans="1:2" x14ac:dyDescent="0.3">
      <c r="A32" s="46"/>
    </row>
    <row r="33" spans="1:1" x14ac:dyDescent="0.3">
      <c r="A33" s="46"/>
    </row>
    <row r="34" spans="1:1" x14ac:dyDescent="0.3">
      <c r="A34" s="47" t="s">
        <v>55</v>
      </c>
    </row>
    <row r="35" spans="1:1" x14ac:dyDescent="0.3">
      <c r="A35" s="47" t="s">
        <v>71</v>
      </c>
    </row>
    <row r="36" spans="1:1" x14ac:dyDescent="0.3">
      <c r="A36" s="47" t="s">
        <v>72</v>
      </c>
    </row>
    <row r="37" spans="1:1" x14ac:dyDescent="0.3">
      <c r="A37" s="47"/>
    </row>
    <row r="38" spans="1:1" x14ac:dyDescent="0.3">
      <c r="A38" s="47" t="s">
        <v>73</v>
      </c>
    </row>
    <row r="39" spans="1:1" x14ac:dyDescent="0.3">
      <c r="A39" s="47" t="s">
        <v>54</v>
      </c>
    </row>
    <row r="40" spans="1:1" x14ac:dyDescent="0.3">
      <c r="A40" s="47" t="s">
        <v>74</v>
      </c>
    </row>
    <row r="41" spans="1:1" x14ac:dyDescent="0.3">
      <c r="A41" s="48" t="s">
        <v>75</v>
      </c>
    </row>
    <row r="42" spans="1:1" x14ac:dyDescent="0.3">
      <c r="A42" s="47"/>
    </row>
    <row r="43" spans="1:1" x14ac:dyDescent="0.3">
      <c r="A43" s="47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A6074-CE89-44D1-833C-D49F64A9152D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63" customWidth="1"/>
    <col min="2" max="2" width="70.6640625" style="63" customWidth="1"/>
    <col min="3" max="16384" width="11.44140625" style="56"/>
  </cols>
  <sheetData>
    <row r="1" spans="1:2" x14ac:dyDescent="0.3">
      <c r="A1" s="53" t="s">
        <v>77</v>
      </c>
      <c r="B1" s="53" t="s">
        <v>78</v>
      </c>
    </row>
    <row r="2" spans="1:2" x14ac:dyDescent="0.3">
      <c r="A2" s="54"/>
      <c r="B2" s="54"/>
    </row>
    <row r="3" spans="1:2" x14ac:dyDescent="0.3">
      <c r="A3" s="57" t="s">
        <v>20</v>
      </c>
      <c r="B3" s="58" t="s">
        <v>79</v>
      </c>
    </row>
    <row r="4" spans="1:2" x14ac:dyDescent="0.3">
      <c r="A4" s="59" t="s">
        <v>26</v>
      </c>
      <c r="B4" s="60" t="s">
        <v>80</v>
      </c>
    </row>
    <row r="5" spans="1:2" x14ac:dyDescent="0.3">
      <c r="A5" s="59" t="s">
        <v>0</v>
      </c>
      <c r="B5" s="60" t="s">
        <v>81</v>
      </c>
    </row>
    <row r="6" spans="1:2" ht="28.8" x14ac:dyDescent="0.3">
      <c r="A6" s="59" t="s">
        <v>27</v>
      </c>
      <c r="B6" s="60" t="s">
        <v>82</v>
      </c>
    </row>
    <row r="7" spans="1:2" x14ac:dyDescent="0.3">
      <c r="A7" s="59" t="s">
        <v>21</v>
      </c>
      <c r="B7" s="60" t="s">
        <v>83</v>
      </c>
    </row>
    <row r="8" spans="1:2" ht="28.8" x14ac:dyDescent="0.3">
      <c r="A8" s="59" t="s">
        <v>22</v>
      </c>
      <c r="B8" s="60" t="s">
        <v>120</v>
      </c>
    </row>
    <row r="9" spans="1:2" ht="43.2" x14ac:dyDescent="0.3">
      <c r="A9" s="59" t="s">
        <v>23</v>
      </c>
      <c r="B9" s="60" t="s">
        <v>121</v>
      </c>
    </row>
    <row r="10" spans="1:2" ht="16.2" x14ac:dyDescent="0.3">
      <c r="A10" s="59" t="s">
        <v>85</v>
      </c>
      <c r="B10" s="60" t="s">
        <v>122</v>
      </c>
    </row>
    <row r="11" spans="1:2" ht="43.2" x14ac:dyDescent="0.3">
      <c r="A11" s="59" t="s">
        <v>24</v>
      </c>
      <c r="B11" s="60" t="s">
        <v>123</v>
      </c>
    </row>
    <row r="12" spans="1:2" ht="16.2" x14ac:dyDescent="0.3">
      <c r="A12" s="59" t="s">
        <v>86</v>
      </c>
      <c r="B12" s="60" t="s">
        <v>124</v>
      </c>
    </row>
    <row r="13" spans="1:2" ht="16.2" x14ac:dyDescent="0.3">
      <c r="A13" s="59" t="s">
        <v>87</v>
      </c>
      <c r="B13" s="60" t="s">
        <v>125</v>
      </c>
    </row>
    <row r="14" spans="1:2" x14ac:dyDescent="0.3">
      <c r="A14" s="59" t="s">
        <v>28</v>
      </c>
      <c r="B14" s="60" t="s">
        <v>126</v>
      </c>
    </row>
    <row r="15" spans="1:2" x14ac:dyDescent="0.3">
      <c r="A15" s="59" t="s">
        <v>29</v>
      </c>
      <c r="B15" s="60" t="s">
        <v>127</v>
      </c>
    </row>
    <row r="16" spans="1:2" x14ac:dyDescent="0.3">
      <c r="A16" s="59" t="s">
        <v>30</v>
      </c>
      <c r="B16" s="60" t="s">
        <v>128</v>
      </c>
    </row>
    <row r="17" spans="1:2" ht="28.8" x14ac:dyDescent="0.3">
      <c r="A17" s="59" t="s">
        <v>31</v>
      </c>
      <c r="B17" s="60" t="s">
        <v>88</v>
      </c>
    </row>
    <row r="18" spans="1:2" x14ac:dyDescent="0.3">
      <c r="A18" s="59" t="s">
        <v>32</v>
      </c>
      <c r="B18" s="60" t="s">
        <v>89</v>
      </c>
    </row>
    <row r="19" spans="1:2" x14ac:dyDescent="0.3">
      <c r="A19" s="59" t="s">
        <v>33</v>
      </c>
      <c r="B19" s="60" t="s">
        <v>90</v>
      </c>
    </row>
    <row r="20" spans="1:2" ht="28.8" x14ac:dyDescent="0.3">
      <c r="A20" s="59" t="s">
        <v>34</v>
      </c>
      <c r="B20" s="60" t="s">
        <v>91</v>
      </c>
    </row>
    <row r="21" spans="1:2" x14ac:dyDescent="0.3">
      <c r="A21" s="59" t="s">
        <v>35</v>
      </c>
      <c r="B21" s="60" t="s">
        <v>92</v>
      </c>
    </row>
    <row r="22" spans="1:2" ht="16.2" x14ac:dyDescent="0.3">
      <c r="A22" s="59" t="s">
        <v>93</v>
      </c>
      <c r="B22" s="60" t="s">
        <v>94</v>
      </c>
    </row>
    <row r="23" spans="1:2" ht="43.2" x14ac:dyDescent="0.3">
      <c r="A23" s="59" t="s">
        <v>95</v>
      </c>
      <c r="B23" s="60" t="s">
        <v>96</v>
      </c>
    </row>
    <row r="24" spans="1:2" x14ac:dyDescent="0.3">
      <c r="A24" s="59" t="s">
        <v>36</v>
      </c>
      <c r="B24" s="60" t="s">
        <v>97</v>
      </c>
    </row>
    <row r="25" spans="1:2" x14ac:dyDescent="0.3">
      <c r="A25" s="59" t="s">
        <v>37</v>
      </c>
      <c r="B25" s="60" t="s">
        <v>98</v>
      </c>
    </row>
    <row r="26" spans="1:2" x14ac:dyDescent="0.3">
      <c r="A26" s="59" t="s">
        <v>38</v>
      </c>
      <c r="B26" s="60" t="s">
        <v>99</v>
      </c>
    </row>
    <row r="27" spans="1:2" x14ac:dyDescent="0.3">
      <c r="A27" s="59" t="s">
        <v>39</v>
      </c>
      <c r="B27" s="60" t="s">
        <v>100</v>
      </c>
    </row>
    <row r="28" spans="1:2" x14ac:dyDescent="0.3">
      <c r="A28" s="59" t="s">
        <v>40</v>
      </c>
      <c r="B28" s="60" t="s">
        <v>101</v>
      </c>
    </row>
    <row r="29" spans="1:2" x14ac:dyDescent="0.3">
      <c r="A29" s="59" t="s">
        <v>41</v>
      </c>
      <c r="B29" s="60" t="s">
        <v>102</v>
      </c>
    </row>
    <row r="30" spans="1:2" x14ac:dyDescent="0.3">
      <c r="A30" s="59" t="s">
        <v>42</v>
      </c>
      <c r="B30" s="60" t="s">
        <v>103</v>
      </c>
    </row>
    <row r="31" spans="1:2" x14ac:dyDescent="0.3">
      <c r="A31" s="59" t="s">
        <v>43</v>
      </c>
      <c r="B31" s="60" t="s">
        <v>104</v>
      </c>
    </row>
    <row r="32" spans="1:2" x14ac:dyDescent="0.3">
      <c r="A32" s="59" t="s">
        <v>44</v>
      </c>
      <c r="B32" s="60" t="s">
        <v>105</v>
      </c>
    </row>
    <row r="33" spans="1:2" x14ac:dyDescent="0.3">
      <c r="A33" s="59" t="s">
        <v>45</v>
      </c>
      <c r="B33" s="60" t="s">
        <v>106</v>
      </c>
    </row>
    <row r="34" spans="1:2" x14ac:dyDescent="0.3">
      <c r="A34" s="59" t="s">
        <v>46</v>
      </c>
      <c r="B34" s="60" t="s">
        <v>107</v>
      </c>
    </row>
    <row r="35" spans="1:2" x14ac:dyDescent="0.3">
      <c r="A35" s="59" t="s">
        <v>47</v>
      </c>
      <c r="B35" s="60" t="s">
        <v>108</v>
      </c>
    </row>
    <row r="36" spans="1:2" x14ac:dyDescent="0.3">
      <c r="A36" s="59" t="s">
        <v>48</v>
      </c>
      <c r="B36" s="60" t="s">
        <v>109</v>
      </c>
    </row>
    <row r="37" spans="1:2" ht="28.8" x14ac:dyDescent="0.3">
      <c r="A37" s="59" t="s">
        <v>49</v>
      </c>
      <c r="B37" s="60" t="s">
        <v>110</v>
      </c>
    </row>
    <row r="38" spans="1:2" x14ac:dyDescent="0.3">
      <c r="A38" s="59" t="s">
        <v>111</v>
      </c>
      <c r="B38" s="60" t="s">
        <v>112</v>
      </c>
    </row>
    <row r="39" spans="1:2" x14ac:dyDescent="0.3">
      <c r="A39" s="61" t="s">
        <v>113</v>
      </c>
      <c r="B39" s="62" t="s">
        <v>114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1188.18605110612</v>
      </c>
      <c r="D2" s="7">
        <f t="shared" ref="D2:D7" si="0">C2/$C$11</f>
        <v>0.52083661425197214</v>
      </c>
      <c r="E2" s="6">
        <v>85897</v>
      </c>
      <c r="F2" s="6">
        <v>8914</v>
      </c>
      <c r="G2" s="6">
        <f>(C2*10000)/E2</f>
        <v>138.32683925004596</v>
      </c>
      <c r="H2" s="6">
        <f>(C2*10000)/F2</f>
        <v>1332.9437414248596</v>
      </c>
      <c r="I2" s="6">
        <f>(C2*10000)/(E2+F2)</f>
        <v>125.32153981142693</v>
      </c>
    </row>
    <row r="3" spans="1:9" ht="15" customHeight="1" x14ac:dyDescent="0.3">
      <c r="A3" s="8">
        <v>12</v>
      </c>
      <c r="B3" s="8" t="s">
        <v>2</v>
      </c>
      <c r="C3" s="9">
        <v>283.82014402000601</v>
      </c>
      <c r="D3" s="10">
        <f t="shared" si="0"/>
        <v>0.12441142759610171</v>
      </c>
      <c r="E3" s="9">
        <v>980</v>
      </c>
      <c r="F3" s="9">
        <v>35721</v>
      </c>
      <c r="G3" s="9">
        <f t="shared" ref="G3:G7" si="1">(C3*10000)/E3</f>
        <v>2896.1239185714899</v>
      </c>
      <c r="H3" s="9">
        <f t="shared" ref="H3:H7" si="2">(C3*10000)/F3</f>
        <v>79.454702841467494</v>
      </c>
      <c r="I3" s="9">
        <f t="shared" ref="I3:I7" si="3">(C3*10000)/(E3+F3)</f>
        <v>77.333081937823493</v>
      </c>
    </row>
    <row r="4" spans="1:9" ht="15" customHeight="1" x14ac:dyDescent="0.3">
      <c r="A4" s="8">
        <v>13</v>
      </c>
      <c r="B4" s="8" t="s">
        <v>3</v>
      </c>
      <c r="C4" s="9">
        <v>279.33235470102898</v>
      </c>
      <c r="D4" s="10">
        <f t="shared" si="0"/>
        <v>0.12244422305587319</v>
      </c>
      <c r="E4" s="9">
        <v>18747</v>
      </c>
      <c r="F4" s="9">
        <v>32206</v>
      </c>
      <c r="G4" s="9">
        <f t="shared" si="1"/>
        <v>149.00109601591134</v>
      </c>
      <c r="H4" s="9">
        <f t="shared" si="2"/>
        <v>86.733017046832572</v>
      </c>
      <c r="I4" s="9">
        <f t="shared" si="3"/>
        <v>54.821571782040117</v>
      </c>
    </row>
    <row r="5" spans="1:9" ht="15" customHeight="1" x14ac:dyDescent="0.3">
      <c r="A5" s="8">
        <v>14</v>
      </c>
      <c r="B5" s="8" t="s">
        <v>4</v>
      </c>
      <c r="C5" s="9">
        <v>138.08771324840399</v>
      </c>
      <c r="D5" s="10">
        <f t="shared" si="0"/>
        <v>6.0530198087363735E-2</v>
      </c>
      <c r="E5" s="9">
        <v>14241</v>
      </c>
      <c r="F5" s="9">
        <v>24808</v>
      </c>
      <c r="G5" s="9">
        <f t="shared" si="1"/>
        <v>96.964899409033052</v>
      </c>
      <c r="H5" s="9">
        <f t="shared" si="2"/>
        <v>55.662573866657517</v>
      </c>
      <c r="I5" s="9">
        <f t="shared" si="3"/>
        <v>35.36267593239365</v>
      </c>
    </row>
    <row r="6" spans="1:9" ht="15" customHeight="1" x14ac:dyDescent="0.3">
      <c r="A6" s="8">
        <v>15</v>
      </c>
      <c r="B6" s="8" t="s">
        <v>5</v>
      </c>
      <c r="C6" s="9">
        <v>306.44399356552503</v>
      </c>
      <c r="D6" s="10">
        <f t="shared" si="0"/>
        <v>0.13432850176783154</v>
      </c>
      <c r="E6" s="9">
        <v>1732</v>
      </c>
      <c r="F6" s="9">
        <v>10383</v>
      </c>
      <c r="G6" s="9">
        <f t="shared" si="1"/>
        <v>1769.3071222028004</v>
      </c>
      <c r="H6" s="9">
        <f t="shared" si="2"/>
        <v>295.14012671243864</v>
      </c>
      <c r="I6" s="9">
        <f t="shared" si="3"/>
        <v>252.94592948041685</v>
      </c>
    </row>
    <row r="7" spans="1:9" ht="15" customHeight="1" x14ac:dyDescent="0.3">
      <c r="A7" s="8">
        <v>16</v>
      </c>
      <c r="B7" s="8" t="s">
        <v>6</v>
      </c>
      <c r="C7" s="9">
        <v>85.432590726123593</v>
      </c>
      <c r="D7" s="10">
        <f t="shared" si="0"/>
        <v>3.7449035240857707E-2</v>
      </c>
      <c r="E7" s="9">
        <v>957</v>
      </c>
      <c r="F7" s="9">
        <v>1122</v>
      </c>
      <c r="G7" s="9">
        <f t="shared" si="1"/>
        <v>892.71254677245133</v>
      </c>
      <c r="H7" s="9">
        <f t="shared" si="2"/>
        <v>761.43128989414959</v>
      </c>
      <c r="I7" s="9">
        <f t="shared" si="3"/>
        <v>410.93117232382679</v>
      </c>
    </row>
    <row r="8" spans="1:9" ht="15" customHeight="1" x14ac:dyDescent="0.3">
      <c r="A8" s="8">
        <v>17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55"/>
      <c r="B11" s="55"/>
      <c r="C11" s="11">
        <f>SUM(C2:C10)</f>
        <v>2281.3028473672075</v>
      </c>
      <c r="D11" s="12"/>
      <c r="E11" s="11">
        <f>SUM(E2:E10)</f>
        <v>122554</v>
      </c>
      <c r="F11" s="11">
        <f>SUM(F2:F10)</f>
        <v>113154</v>
      </c>
      <c r="G11" s="11">
        <f>(C11*10000)/E11</f>
        <v>186.14674734135215</v>
      </c>
      <c r="H11" s="11">
        <f>(C11*10000)/F11</f>
        <v>201.610446592008</v>
      </c>
      <c r="I11" s="11">
        <f>(C11*10000)/(E11+F11)</f>
        <v>96.785125976513626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8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</row>
    <row r="3" spans="1:9" ht="15" customHeight="1" x14ac:dyDescent="0.3">
      <c r="A3" s="8">
        <v>12</v>
      </c>
      <c r="B3" s="8" t="s">
        <v>9</v>
      </c>
      <c r="C3" s="9">
        <v>2071.9946057157504</v>
      </c>
      <c r="D3" s="10">
        <f>C3/$C$11</f>
        <v>0.90825056748032429</v>
      </c>
      <c r="E3" s="9">
        <v>113576</v>
      </c>
      <c r="F3" s="9">
        <v>110112</v>
      </c>
      <c r="G3" s="9">
        <f t="shared" ref="G3:G6" si="0">(C3*10000)/E3</f>
        <v>182.43243341161428</v>
      </c>
      <c r="H3" s="9">
        <f t="shared" ref="H3:H6" si="1">(C3*10000)/F3</f>
        <v>188.17155312007324</v>
      </c>
      <c r="I3" s="9">
        <f t="shared" ref="I3:I6" si="2">(C3*10000)/(E3+F3)</f>
        <v>92.628777838585464</v>
      </c>
    </row>
    <row r="4" spans="1:9" ht="15" customHeight="1" x14ac:dyDescent="0.3">
      <c r="A4" s="8">
        <v>13</v>
      </c>
      <c r="B4" s="8" t="s">
        <v>10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</row>
    <row r="5" spans="1:9" ht="15" customHeight="1" x14ac:dyDescent="0.3">
      <c r="A5" s="8">
        <v>21</v>
      </c>
      <c r="B5" s="8" t="s">
        <v>11</v>
      </c>
      <c r="C5" s="13" t="s">
        <v>53</v>
      </c>
      <c r="D5" s="13" t="s">
        <v>53</v>
      </c>
      <c r="E5" s="13" t="s">
        <v>53</v>
      </c>
      <c r="F5" s="13" t="s">
        <v>53</v>
      </c>
      <c r="G5" s="13" t="s">
        <v>53</v>
      </c>
      <c r="H5" s="13" t="s">
        <v>53</v>
      </c>
      <c r="I5" s="13" t="s">
        <v>53</v>
      </c>
    </row>
    <row r="6" spans="1:9" ht="15" customHeight="1" x14ac:dyDescent="0.3">
      <c r="A6" s="8">
        <v>22</v>
      </c>
      <c r="B6" s="8" t="s">
        <v>12</v>
      </c>
      <c r="C6" s="9">
        <v>209.308241651462</v>
      </c>
      <c r="D6" s="10">
        <f>C6/$C$11</f>
        <v>9.1749432519675655E-2</v>
      </c>
      <c r="E6" s="9">
        <v>8978</v>
      </c>
      <c r="F6" s="9">
        <v>3042</v>
      </c>
      <c r="G6" s="9">
        <f t="shared" si="0"/>
        <v>233.13459751777901</v>
      </c>
      <c r="H6" s="9">
        <f t="shared" si="1"/>
        <v>688.0612809055292</v>
      </c>
      <c r="I6" s="9">
        <f t="shared" si="2"/>
        <v>174.13331252201496</v>
      </c>
    </row>
    <row r="7" spans="1:9" ht="15" customHeight="1" x14ac:dyDescent="0.3">
      <c r="A7" s="8">
        <v>23</v>
      </c>
      <c r="B7" s="8" t="s">
        <v>13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</row>
    <row r="8" spans="1:9" ht="15" customHeight="1" x14ac:dyDescent="0.3">
      <c r="A8" s="8">
        <v>31</v>
      </c>
      <c r="B8" s="8" t="s">
        <v>14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</row>
    <row r="9" spans="1:9" ht="15" customHeight="1" x14ac:dyDescent="0.3">
      <c r="A9" s="8">
        <v>32</v>
      </c>
      <c r="B9" s="8" t="s">
        <v>15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</row>
    <row r="10" spans="1:9" ht="15" customHeight="1" x14ac:dyDescent="0.3">
      <c r="A10" s="8">
        <v>33</v>
      </c>
      <c r="B10" s="8" t="s">
        <v>16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</row>
    <row r="11" spans="1:9" ht="15" customHeight="1" x14ac:dyDescent="0.25">
      <c r="A11" s="55"/>
      <c r="B11" s="55"/>
      <c r="C11" s="11">
        <f>SUM(C2:C10)</f>
        <v>2281.3028473672125</v>
      </c>
      <c r="D11" s="12"/>
      <c r="E11" s="11">
        <f>SUM(E2:E10)</f>
        <v>122554</v>
      </c>
      <c r="F11" s="11">
        <f>SUM(F2:F10)</f>
        <v>113154</v>
      </c>
      <c r="G11" s="11">
        <f>(C11*10000)/E11</f>
        <v>186.14674734135258</v>
      </c>
      <c r="H11" s="11">
        <f>(C11*10000)/F11</f>
        <v>201.61044659200846</v>
      </c>
      <c r="I11" s="11">
        <f>(C11*10000)/(E11+F11)</f>
        <v>96.785125976513839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119.70407895766598</v>
      </c>
      <c r="D2" s="15">
        <v>195.42444779937901</v>
      </c>
      <c r="E2" s="15">
        <v>992.76160330674099</v>
      </c>
      <c r="F2" s="15">
        <v>75.720368841713025</v>
      </c>
      <c r="G2" s="15">
        <v>119.70407895766598</v>
      </c>
      <c r="H2" s="16">
        <f>E2/SUM($E2:$G2)</f>
        <v>0.83552706445471869</v>
      </c>
      <c r="I2" s="16">
        <f t="shared" ref="I2:J2" si="0">F2/SUM($E2:$G2)</f>
        <v>6.3727703898915938E-2</v>
      </c>
      <c r="J2" s="16">
        <f t="shared" si="0"/>
        <v>0.10074523164636519</v>
      </c>
    </row>
    <row r="3" spans="1:10" ht="15" customHeight="1" x14ac:dyDescent="0.3">
      <c r="A3" s="8">
        <v>12</v>
      </c>
      <c r="B3" s="8" t="s">
        <v>2</v>
      </c>
      <c r="C3" s="17">
        <v>78.926801583095298</v>
      </c>
      <c r="D3" s="17">
        <v>99.401346515377398</v>
      </c>
      <c r="E3" s="17">
        <v>184.41879750462863</v>
      </c>
      <c r="F3" s="17">
        <v>20.4745449322821</v>
      </c>
      <c r="G3" s="17">
        <v>78.926801583095298</v>
      </c>
      <c r="H3" s="18">
        <f t="shared" ref="H3:H11" si="1">E3/SUM($E3:$G3)</f>
        <v>0.64977346178652229</v>
      </c>
      <c r="I3" s="18">
        <f t="shared" ref="I3:I11" si="2">F3/SUM($E3:$G3)</f>
        <v>7.2139153487424362E-2</v>
      </c>
      <c r="J3" s="18">
        <f t="shared" ref="J3:J11" si="3">G3/SUM($E3:$G3)</f>
        <v>0.27808738472605343</v>
      </c>
    </row>
    <row r="4" spans="1:10" ht="15" customHeight="1" x14ac:dyDescent="0.3">
      <c r="A4" s="8">
        <v>13</v>
      </c>
      <c r="B4" s="8" t="s">
        <v>3</v>
      </c>
      <c r="C4" s="17">
        <v>50.976383993980996</v>
      </c>
      <c r="D4" s="17">
        <v>71.349830371722604</v>
      </c>
      <c r="E4" s="17">
        <v>207.98252432930639</v>
      </c>
      <c r="F4" s="17">
        <v>20.373446377741608</v>
      </c>
      <c r="G4" s="17">
        <v>50.976383993980996</v>
      </c>
      <c r="H4" s="18">
        <f t="shared" si="1"/>
        <v>0.74457011810146834</v>
      </c>
      <c r="I4" s="18">
        <f t="shared" si="2"/>
        <v>7.2936221081683947E-2</v>
      </c>
      <c r="J4" s="18">
        <f t="shared" si="3"/>
        <v>0.18249366081684779</v>
      </c>
    </row>
    <row r="5" spans="1:10" ht="15" customHeight="1" x14ac:dyDescent="0.3">
      <c r="A5" s="8">
        <v>14</v>
      </c>
      <c r="B5" s="8" t="s">
        <v>4</v>
      </c>
      <c r="C5" s="17">
        <v>3.0498685032326898</v>
      </c>
      <c r="D5" s="17">
        <v>8.9562409865984396</v>
      </c>
      <c r="E5" s="17">
        <v>129.13147226180556</v>
      </c>
      <c r="F5" s="17">
        <v>5.9063724833657503</v>
      </c>
      <c r="G5" s="17">
        <v>3.0498685032326898</v>
      </c>
      <c r="H5" s="18">
        <f t="shared" si="1"/>
        <v>0.93514092763280698</v>
      </c>
      <c r="I5" s="18">
        <f t="shared" si="2"/>
        <v>4.2772614191538258E-2</v>
      </c>
      <c r="J5" s="18">
        <f t="shared" si="3"/>
        <v>2.2086458175654813E-2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7">
        <v>306.44399356552503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7">
        <v>85.432590726123593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19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5"/>
      <c r="B11" s="55"/>
      <c r="C11" s="11">
        <f>SUM(C2:C10)</f>
        <v>252.65713303797494</v>
      </c>
      <c r="D11" s="11">
        <f t="shared" ref="D11:G11" si="4">SUM(D2:D10)</f>
        <v>375.13186567307747</v>
      </c>
      <c r="E11" s="11">
        <f t="shared" si="4"/>
        <v>1906.1709816941302</v>
      </c>
      <c r="F11" s="11">
        <f t="shared" si="4"/>
        <v>122.47473263510247</v>
      </c>
      <c r="G11" s="11">
        <f t="shared" si="4"/>
        <v>252.65713303797494</v>
      </c>
      <c r="H11" s="19">
        <f t="shared" si="1"/>
        <v>0.83556244358086551</v>
      </c>
      <c r="I11" s="19">
        <f t="shared" si="2"/>
        <v>5.368631033641473E-2</v>
      </c>
      <c r="J11" s="19">
        <f t="shared" si="3"/>
        <v>0.11075124608271979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7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8</v>
      </c>
      <c r="C2" s="14" t="s">
        <v>53</v>
      </c>
      <c r="D2" s="14" t="s">
        <v>53</v>
      </c>
      <c r="E2" s="14" t="s">
        <v>53</v>
      </c>
      <c r="F2" s="14" t="s">
        <v>53</v>
      </c>
      <c r="G2" s="14" t="s">
        <v>53</v>
      </c>
      <c r="H2" s="14" t="s">
        <v>53</v>
      </c>
      <c r="I2" s="14" t="s">
        <v>53</v>
      </c>
      <c r="J2" s="14" t="s">
        <v>53</v>
      </c>
    </row>
    <row r="3" spans="1:10" ht="15" customHeight="1" x14ac:dyDescent="0.3">
      <c r="A3" s="8">
        <v>12</v>
      </c>
      <c r="B3" s="8" t="s">
        <v>9</v>
      </c>
      <c r="C3" s="17">
        <v>226.977457687737</v>
      </c>
      <c r="D3" s="17">
        <v>339.04884562380596</v>
      </c>
      <c r="E3" s="17">
        <v>1732.9457600919445</v>
      </c>
      <c r="F3" s="17">
        <v>112.07138793606896</v>
      </c>
      <c r="G3" s="17">
        <v>226.977457687737</v>
      </c>
      <c r="H3" s="18">
        <f t="shared" ref="H3:H11" si="0">E3/SUM($E3:$G3)</f>
        <v>0.83636596123922591</v>
      </c>
      <c r="I3" s="18">
        <f t="shared" ref="I3:I11" si="1">F3/SUM($E3:$G3)</f>
        <v>5.408864850657031E-2</v>
      </c>
      <c r="J3" s="18">
        <f t="shared" ref="J3:J11" si="2">G3/SUM($E3:$G3)</f>
        <v>0.1095453902542038</v>
      </c>
    </row>
    <row r="4" spans="1:10" ht="15" customHeight="1" x14ac:dyDescent="0.3">
      <c r="A4" s="8">
        <v>13</v>
      </c>
      <c r="B4" s="8" t="s">
        <v>10</v>
      </c>
      <c r="C4" s="13" t="s">
        <v>53</v>
      </c>
      <c r="D4" s="13" t="s">
        <v>53</v>
      </c>
      <c r="E4" s="13" t="s">
        <v>53</v>
      </c>
      <c r="F4" s="13" t="s">
        <v>53</v>
      </c>
      <c r="G4" s="13" t="s">
        <v>53</v>
      </c>
      <c r="H4" s="13" t="s">
        <v>53</v>
      </c>
      <c r="I4" s="13" t="s">
        <v>53</v>
      </c>
      <c r="J4" s="13" t="s">
        <v>53</v>
      </c>
    </row>
    <row r="5" spans="1:10" ht="15" customHeight="1" x14ac:dyDescent="0.3">
      <c r="A5" s="8">
        <v>21</v>
      </c>
      <c r="B5" s="8" t="s">
        <v>11</v>
      </c>
      <c r="C5" s="13" t="s">
        <v>53</v>
      </c>
      <c r="D5" s="13" t="s">
        <v>53</v>
      </c>
      <c r="E5" s="13" t="s">
        <v>53</v>
      </c>
      <c r="F5" s="13" t="s">
        <v>53</v>
      </c>
      <c r="G5" s="13" t="s">
        <v>53</v>
      </c>
      <c r="H5" s="13" t="s">
        <v>53</v>
      </c>
      <c r="I5" s="13" t="s">
        <v>53</v>
      </c>
      <c r="J5" s="13" t="s">
        <v>53</v>
      </c>
    </row>
    <row r="6" spans="1:10" ht="15" customHeight="1" x14ac:dyDescent="0.3">
      <c r="A6" s="8">
        <v>22</v>
      </c>
      <c r="B6" s="8" t="s">
        <v>12</v>
      </c>
      <c r="C6" s="17">
        <v>25.6796753502379</v>
      </c>
      <c r="D6" s="17">
        <v>36.0830200492708</v>
      </c>
      <c r="E6" s="17">
        <v>173.2252216021912</v>
      </c>
      <c r="F6" s="17">
        <v>10.4033446990329</v>
      </c>
      <c r="G6" s="17">
        <v>25.6796753502379</v>
      </c>
      <c r="H6" s="18">
        <f t="shared" si="0"/>
        <v>0.82760822142227963</v>
      </c>
      <c r="I6" s="18">
        <f t="shared" si="1"/>
        <v>4.9703464215978863E-2</v>
      </c>
      <c r="J6" s="18">
        <f t="shared" si="2"/>
        <v>0.12268831436174137</v>
      </c>
    </row>
    <row r="7" spans="1:10" ht="15" customHeight="1" x14ac:dyDescent="0.3">
      <c r="A7" s="8">
        <v>23</v>
      </c>
      <c r="B7" s="8" t="s">
        <v>13</v>
      </c>
      <c r="C7" s="13" t="s">
        <v>53</v>
      </c>
      <c r="D7" s="13" t="s">
        <v>53</v>
      </c>
      <c r="E7" s="13" t="s">
        <v>53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31</v>
      </c>
      <c r="B8" s="8" t="s">
        <v>14</v>
      </c>
      <c r="C8" s="13" t="s">
        <v>53</v>
      </c>
      <c r="D8" s="13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32</v>
      </c>
      <c r="B9" s="8" t="s">
        <v>15</v>
      </c>
      <c r="C9" s="13" t="s">
        <v>53</v>
      </c>
      <c r="D9" s="13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33</v>
      </c>
      <c r="B10" s="8" t="s">
        <v>16</v>
      </c>
      <c r="C10" s="13" t="s">
        <v>53</v>
      </c>
      <c r="D10" s="13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5"/>
      <c r="B11" s="55"/>
      <c r="C11" s="11">
        <f>SUM(C2:C10)</f>
        <v>252.65713303797492</v>
      </c>
      <c r="D11" s="11">
        <f t="shared" ref="D11:G11" si="3">SUM(D2:D10)</f>
        <v>375.13186567307673</v>
      </c>
      <c r="E11" s="11">
        <f t="shared" si="3"/>
        <v>1906.1709816941357</v>
      </c>
      <c r="F11" s="11">
        <f t="shared" si="3"/>
        <v>122.47473263510186</v>
      </c>
      <c r="G11" s="11">
        <f t="shared" si="3"/>
        <v>252.65713303797492</v>
      </c>
      <c r="H11" s="19">
        <f t="shared" si="0"/>
        <v>0.83556244358086607</v>
      </c>
      <c r="I11" s="19">
        <f t="shared" si="1"/>
        <v>5.3686310336414349E-2</v>
      </c>
      <c r="J11" s="19">
        <f t="shared" si="2"/>
        <v>0.11075124608271954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48.3873744109029</v>
      </c>
      <c r="D2" s="21">
        <v>258.17530164774701</v>
      </c>
      <c r="E2" s="15">
        <v>540.58075134854698</v>
      </c>
      <c r="F2" s="15">
        <v>256.36716046671501</v>
      </c>
      <c r="G2" s="15">
        <v>84.675463232213005</v>
      </c>
      <c r="H2" s="16">
        <v>4.0723735450233042E-2</v>
      </c>
      <c r="I2" s="16">
        <v>0.21728524872632735</v>
      </c>
      <c r="J2" s="16">
        <v>0.45496305132121445</v>
      </c>
      <c r="K2" s="16">
        <v>0.21576348268695267</v>
      </c>
      <c r="L2" s="16">
        <v>7.1264481815272618E-2</v>
      </c>
    </row>
    <row r="3" spans="1:12" ht="15" customHeight="1" x14ac:dyDescent="0.3">
      <c r="A3" s="22">
        <v>12</v>
      </c>
      <c r="B3" s="22" t="s">
        <v>2</v>
      </c>
      <c r="C3" s="23">
        <v>7.1334674031592904</v>
      </c>
      <c r="D3" s="23">
        <v>105.90066268959499</v>
      </c>
      <c r="E3" s="17">
        <v>111.83104120771701</v>
      </c>
      <c r="F3" s="17">
        <v>52.856543353370796</v>
      </c>
      <c r="G3" s="17">
        <v>6.0984293661616098</v>
      </c>
      <c r="H3" s="18">
        <v>2.5133760071154507E-2</v>
      </c>
      <c r="I3" s="18">
        <v>0.37312595642306173</v>
      </c>
      <c r="J3" s="18">
        <v>0.39402080354041091</v>
      </c>
      <c r="K3" s="18">
        <v>0.18623252953337047</v>
      </c>
      <c r="L3" s="18">
        <v>2.1486950432002428E-2</v>
      </c>
    </row>
    <row r="4" spans="1:12" ht="15" customHeight="1" x14ac:dyDescent="0.3">
      <c r="A4" s="22">
        <v>13</v>
      </c>
      <c r="B4" s="22" t="s">
        <v>3</v>
      </c>
      <c r="C4" s="23">
        <v>44.839824026867298</v>
      </c>
      <c r="D4" s="23">
        <v>90.948129235327798</v>
      </c>
      <c r="E4" s="17">
        <v>120.125600405472</v>
      </c>
      <c r="F4" s="17">
        <v>18.917773896953001</v>
      </c>
      <c r="G4" s="17">
        <v>4.5010271364016194</v>
      </c>
      <c r="H4" s="18">
        <v>0.16052499208285695</v>
      </c>
      <c r="I4" s="18">
        <v>0.32559110215740122</v>
      </c>
      <c r="J4" s="18">
        <v>0.43004542217834468</v>
      </c>
      <c r="K4" s="18">
        <v>6.7724964826223935E-2</v>
      </c>
      <c r="L4" s="18">
        <v>1.6113518755173247E-2</v>
      </c>
    </row>
    <row r="5" spans="1:12" ht="15" customHeight="1" x14ac:dyDescent="0.3">
      <c r="A5" s="22">
        <v>14</v>
      </c>
      <c r="B5" s="22" t="s">
        <v>4</v>
      </c>
      <c r="C5" s="23">
        <v>52.823329048692202</v>
      </c>
      <c r="D5" s="23">
        <v>54.863145417013904</v>
      </c>
      <c r="E5" s="17">
        <v>22.949147229923401</v>
      </c>
      <c r="F5" s="17">
        <v>7.0814518434498899</v>
      </c>
      <c r="G5" s="17">
        <v>0.37063970932457302</v>
      </c>
      <c r="H5" s="18">
        <v>0.38253460649079685</v>
      </c>
      <c r="I5" s="18">
        <v>0.39730649546148539</v>
      </c>
      <c r="J5" s="18">
        <v>0.16619253581700291</v>
      </c>
      <c r="K5" s="18">
        <v>5.1282273251286085E-2</v>
      </c>
      <c r="L5" s="18">
        <v>2.6840889794288556E-3</v>
      </c>
    </row>
    <row r="6" spans="1:12" ht="15" customHeight="1" x14ac:dyDescent="0.3">
      <c r="A6" s="22">
        <v>15</v>
      </c>
      <c r="B6" s="22" t="s">
        <v>5</v>
      </c>
      <c r="C6" s="23">
        <v>34.409991199319599</v>
      </c>
      <c r="D6" s="23">
        <v>86.804930543001404</v>
      </c>
      <c r="E6" s="17">
        <v>124.128942054373</v>
      </c>
      <c r="F6" s="17">
        <v>42.850492389067099</v>
      </c>
      <c r="G6" s="17">
        <v>18.249637379758902</v>
      </c>
      <c r="H6" s="18">
        <v>0.1122880262685341</v>
      </c>
      <c r="I6" s="18">
        <v>0.28326523725596164</v>
      </c>
      <c r="J6" s="18">
        <v>0.40506240833802903</v>
      </c>
      <c r="K6" s="18">
        <v>0.139831399175084</v>
      </c>
      <c r="L6" s="18">
        <v>5.9552928962391283E-2</v>
      </c>
    </row>
    <row r="7" spans="1:12" ht="15" customHeight="1" x14ac:dyDescent="0.3">
      <c r="A7" s="22">
        <v>16</v>
      </c>
      <c r="B7" s="22" t="s">
        <v>6</v>
      </c>
      <c r="C7" s="23">
        <v>0.62691509471057694</v>
      </c>
      <c r="D7" s="23">
        <v>2.3766245483207102</v>
      </c>
      <c r="E7" s="17">
        <v>30.135761832836202</v>
      </c>
      <c r="F7" s="17">
        <v>25.416238954068401</v>
      </c>
      <c r="G7" s="17">
        <v>26.877050296188798</v>
      </c>
      <c r="H7" s="18">
        <v>7.3381257595278651E-3</v>
      </c>
      <c r="I7" s="18">
        <v>2.781871096405783E-2</v>
      </c>
      <c r="J7" s="18">
        <v>0.35274315781250093</v>
      </c>
      <c r="K7" s="18">
        <v>0.2975005058145368</v>
      </c>
      <c r="L7" s="18">
        <v>0.31459949964937661</v>
      </c>
    </row>
    <row r="8" spans="1:12" ht="15" customHeight="1" x14ac:dyDescent="0.3">
      <c r="A8" s="8">
        <v>17</v>
      </c>
      <c r="B8" s="8" t="s">
        <v>17</v>
      </c>
      <c r="C8" s="25" t="s">
        <v>53</v>
      </c>
      <c r="D8" s="25" t="s">
        <v>53</v>
      </c>
      <c r="E8" s="13" t="s">
        <v>53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  <c r="K8" s="13" t="s">
        <v>53</v>
      </c>
      <c r="L8" s="13" t="s">
        <v>53</v>
      </c>
    </row>
    <row r="9" spans="1:12" ht="15" customHeight="1" x14ac:dyDescent="0.3">
      <c r="A9" s="8">
        <v>18</v>
      </c>
      <c r="B9" s="8" t="s">
        <v>18</v>
      </c>
      <c r="C9" s="25" t="s">
        <v>53</v>
      </c>
      <c r="D9" s="25" t="s">
        <v>53</v>
      </c>
      <c r="E9" s="13" t="s">
        <v>53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  <c r="K9" s="13" t="s">
        <v>53</v>
      </c>
      <c r="L9" s="13" t="s">
        <v>53</v>
      </c>
    </row>
    <row r="10" spans="1:12" ht="15" customHeight="1" x14ac:dyDescent="0.3">
      <c r="A10" s="8">
        <v>19</v>
      </c>
      <c r="B10" s="8" t="s">
        <v>19</v>
      </c>
      <c r="C10" s="25" t="s">
        <v>53</v>
      </c>
      <c r="D10" s="25" t="s">
        <v>53</v>
      </c>
      <c r="E10" s="13" t="s">
        <v>53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  <c r="K10" s="13" t="s">
        <v>53</v>
      </c>
      <c r="L10" s="13" t="s">
        <v>53</v>
      </c>
    </row>
    <row r="11" spans="1:12" ht="15" customHeight="1" x14ac:dyDescent="0.25">
      <c r="A11" s="55"/>
      <c r="B11" s="55"/>
      <c r="C11" s="24">
        <f t="shared" ref="C11:G11" si="0">SUM(C2:C10)</f>
        <v>188.22090118365188</v>
      </c>
      <c r="D11" s="24">
        <f t="shared" si="0"/>
        <v>599.06879408100588</v>
      </c>
      <c r="E11" s="11">
        <f t="shared" si="0"/>
        <v>949.75124407886858</v>
      </c>
      <c r="F11" s="11">
        <f t="shared" si="0"/>
        <v>403.48966090362416</v>
      </c>
      <c r="G11" s="11">
        <f t="shared" si="0"/>
        <v>140.77224712004852</v>
      </c>
      <c r="H11" s="19">
        <v>8.2505880970987003E-2</v>
      </c>
      <c r="I11" s="19">
        <v>0.26259941540527065</v>
      </c>
      <c r="J11" s="19">
        <v>0.41631966802432885</v>
      </c>
      <c r="K11" s="19">
        <v>0.17686808280158092</v>
      </c>
      <c r="L11" s="19">
        <v>6.1706952797832441E-2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1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1188.624591</v>
      </c>
      <c r="D2" s="15">
        <v>1188.18605110612</v>
      </c>
      <c r="E2" s="15">
        <f t="shared" ref="E2:E11" si="0">ROUND(D2,0)-ROUND(C2,0)</f>
        <v>-1</v>
      </c>
      <c r="F2" s="27">
        <f t="shared" ref="F2:F11" si="1">D2/C2-1</f>
        <v>-3.68947350745219E-4</v>
      </c>
    </row>
    <row r="3" spans="1:6" ht="15" customHeight="1" x14ac:dyDescent="0.3">
      <c r="A3" s="8">
        <v>12</v>
      </c>
      <c r="B3" s="8" t="s">
        <v>2</v>
      </c>
      <c r="C3" s="17">
        <v>288.1694675</v>
      </c>
      <c r="D3" s="17">
        <v>283.82014402000601</v>
      </c>
      <c r="E3" s="17">
        <f t="shared" si="0"/>
        <v>-4</v>
      </c>
      <c r="F3" s="28">
        <f t="shared" si="1"/>
        <v>-1.5092936520049505E-2</v>
      </c>
    </row>
    <row r="4" spans="1:6" ht="15" customHeight="1" x14ac:dyDescent="0.3">
      <c r="A4" s="8">
        <v>13</v>
      </c>
      <c r="B4" s="8" t="s">
        <v>3</v>
      </c>
      <c r="C4" s="17">
        <v>249.60988689999999</v>
      </c>
      <c r="D4" s="17">
        <v>279.33235470102898</v>
      </c>
      <c r="E4" s="17">
        <f t="shared" si="0"/>
        <v>29</v>
      </c>
      <c r="F4" s="28">
        <f t="shared" si="1"/>
        <v>0.11907568313965289</v>
      </c>
    </row>
    <row r="5" spans="1:6" ht="15" customHeight="1" x14ac:dyDescent="0.3">
      <c r="A5" s="8">
        <v>14</v>
      </c>
      <c r="B5" s="8" t="s">
        <v>4</v>
      </c>
      <c r="C5" s="17">
        <v>142.08827960000002</v>
      </c>
      <c r="D5" s="17">
        <v>138.08771324840399</v>
      </c>
      <c r="E5" s="17">
        <f t="shared" si="0"/>
        <v>-4</v>
      </c>
      <c r="F5" s="28">
        <f t="shared" si="1"/>
        <v>-2.8155498559474634E-2</v>
      </c>
    </row>
    <row r="6" spans="1:6" ht="15" customHeight="1" x14ac:dyDescent="0.3">
      <c r="A6" s="8">
        <v>15</v>
      </c>
      <c r="B6" s="8" t="s">
        <v>5</v>
      </c>
      <c r="C6" s="17">
        <v>307.9929793</v>
      </c>
      <c r="D6" s="17">
        <v>306.44399356552503</v>
      </c>
      <c r="E6" s="17">
        <f t="shared" si="0"/>
        <v>-2</v>
      </c>
      <c r="F6" s="28">
        <f t="shared" si="1"/>
        <v>-5.0292891026135766E-3</v>
      </c>
    </row>
    <row r="7" spans="1:6" ht="15" customHeight="1" x14ac:dyDescent="0.3">
      <c r="A7" s="8">
        <v>16</v>
      </c>
      <c r="B7" s="8" t="s">
        <v>6</v>
      </c>
      <c r="C7" s="17">
        <v>103.1913747</v>
      </c>
      <c r="D7" s="17">
        <v>85.432590726123593</v>
      </c>
      <c r="E7" s="17">
        <f t="shared" si="0"/>
        <v>-18</v>
      </c>
      <c r="F7" s="28">
        <f t="shared" si="1"/>
        <v>-0.17209562354901364</v>
      </c>
    </row>
    <row r="8" spans="1:6" ht="15" customHeight="1" x14ac:dyDescent="0.3">
      <c r="A8" s="8">
        <v>17</v>
      </c>
      <c r="B8" s="8" t="s">
        <v>17</v>
      </c>
      <c r="C8" s="13" t="s">
        <v>53</v>
      </c>
      <c r="D8" s="13" t="s">
        <v>53</v>
      </c>
      <c r="E8" s="13" t="s">
        <v>53</v>
      </c>
      <c r="F8" s="13" t="s">
        <v>53</v>
      </c>
    </row>
    <row r="9" spans="1:6" ht="15" customHeight="1" x14ac:dyDescent="0.3">
      <c r="A9" s="8">
        <v>18</v>
      </c>
      <c r="B9" s="8" t="s">
        <v>18</v>
      </c>
      <c r="C9" s="13" t="s">
        <v>53</v>
      </c>
      <c r="D9" s="13" t="s">
        <v>53</v>
      </c>
      <c r="E9" s="13" t="s">
        <v>53</v>
      </c>
      <c r="F9" s="13" t="s">
        <v>53</v>
      </c>
    </row>
    <row r="10" spans="1:6" ht="15" customHeight="1" x14ac:dyDescent="0.3">
      <c r="A10" s="8">
        <v>19</v>
      </c>
      <c r="B10" s="8" t="s">
        <v>19</v>
      </c>
      <c r="C10" s="17">
        <v>2.00084412</v>
      </c>
      <c r="D10" s="13" t="s">
        <v>53</v>
      </c>
      <c r="E10" s="17">
        <v>-2.00084412</v>
      </c>
      <c r="F10" s="29">
        <v>-1</v>
      </c>
    </row>
    <row r="11" spans="1:6" ht="15" customHeight="1" x14ac:dyDescent="0.25">
      <c r="A11" s="55"/>
      <c r="B11" s="55"/>
      <c r="C11" s="11">
        <f t="shared" ref="C11:D11" si="2">SUM(C2:C10)</f>
        <v>2281.6774231199997</v>
      </c>
      <c r="D11" s="11">
        <f t="shared" si="2"/>
        <v>2281.3028473672075</v>
      </c>
      <c r="E11" s="26">
        <f t="shared" si="0"/>
        <v>-1</v>
      </c>
      <c r="F11" s="30">
        <f t="shared" si="1"/>
        <v>-1.6416683138320565E-4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2022-08-30T11:19:12Z</dcterms:created>
  <dcterms:modified xsi:type="dcterms:W3CDTF">2022-10-24T13:35:09Z</dcterms:modified>
</cp:coreProperties>
</file>