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3.xml" ContentType="application/vnd.openxmlformats-officedocument.drawing+xml"/>
  <Override PartName="/xl/charts/chart6.xml" ContentType="application/vnd.openxmlformats-officedocument.drawingml.chart+xml"/>
  <Override PartName="/xl/charts/chart7.xml" ContentType="application/vnd.openxmlformats-officedocument.drawingml.chart+xml"/>
  <Override PartName="/xl/drawings/drawing4.xml" ContentType="application/vnd.openxmlformats-officedocument.drawing+xml"/>
  <Override PartName="/xl/charts/chart8.xml" ContentType="application/vnd.openxmlformats-officedocument.drawingml.chart+xml"/>
  <Override PartName="/xl/charts/chart9.xml" ContentType="application/vnd.openxmlformats-officedocument.drawingml.chart+xml"/>
  <Override PartName="/xl/drawings/drawing5.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6.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U:\GIS\INFOPLAN\Projekte_GISKZ\Bauzonenstatistik\3_Bauzonenstatistik_2022\6_Dokumentation\Resultate_Sept_2022\"/>
    </mc:Choice>
  </mc:AlternateContent>
  <xr:revisionPtr revIDLastSave="0" documentId="13_ncr:1_{64821EF9-73AC-4B89-8F20-B714BE9B97AF}" xr6:coauthVersionLast="47" xr6:coauthVersionMax="47" xr10:uidLastSave="{00000000-0000-0000-0000-000000000000}"/>
  <bookViews>
    <workbookView xWindow="-108" yWindow="-108" windowWidth="30936" windowHeight="16896" xr2:uid="{00000000-000D-0000-FFFF-FFFF00000000}"/>
  </bookViews>
  <sheets>
    <sheet name="Fiche_dInformation" sheetId="10" r:id="rId1"/>
    <sheet name="Légende" sheetId="11" r:id="rId2"/>
    <sheet name="Statistique_Aff_principale" sheetId="9" r:id="rId3"/>
    <sheet name="Statistique_Types_comm_OFS9" sheetId="8" r:id="rId4"/>
    <sheet name="Analyse_nonconstr_Aff_principal" sheetId="7" r:id="rId5"/>
    <sheet name="Anal_nonconst_Types_comm_OFS9" sheetId="5" r:id="rId6"/>
    <sheet name="Analyse_desserte_TP" sheetId="3" r:id="rId7"/>
    <sheet name="Comparaison_2017_2022" sheetId="2" r:id="rId8"/>
  </sheets>
  <definedNames>
    <definedName name="_GoBack" localSheetId="0">Fiche_dInformation!#REF!</definedName>
    <definedName name="aa">#REF!</definedName>
    <definedName name="Auswertung_GdeTypen_CH0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2" l="1"/>
  <c r="F3" i="2"/>
  <c r="F4" i="2"/>
  <c r="F5" i="2"/>
  <c r="F6" i="2"/>
  <c r="F8" i="2"/>
  <c r="E2" i="2"/>
  <c r="E3" i="2"/>
  <c r="E4" i="2"/>
  <c r="E5" i="2"/>
  <c r="E6" i="2"/>
  <c r="E8" i="2"/>
  <c r="C11" i="2"/>
  <c r="D11" i="2"/>
  <c r="F11" i="2" s="1"/>
  <c r="C11" i="3"/>
  <c r="D11" i="3"/>
  <c r="E11" i="3"/>
  <c r="F11" i="3"/>
  <c r="G11" i="3"/>
  <c r="H3" i="5"/>
  <c r="I3" i="5"/>
  <c r="J3" i="5"/>
  <c r="H4" i="5"/>
  <c r="I4" i="5"/>
  <c r="J4" i="5"/>
  <c r="H5" i="5"/>
  <c r="I5" i="5"/>
  <c r="J5" i="5"/>
  <c r="H6" i="5"/>
  <c r="I6" i="5"/>
  <c r="J6" i="5"/>
  <c r="H7" i="5"/>
  <c r="I7" i="5"/>
  <c r="J7" i="5"/>
  <c r="H8" i="5"/>
  <c r="I8" i="5"/>
  <c r="J8" i="5"/>
  <c r="H10" i="5"/>
  <c r="I10" i="5"/>
  <c r="J10" i="5"/>
  <c r="D11" i="5"/>
  <c r="E11" i="5"/>
  <c r="F11" i="5"/>
  <c r="G11" i="5"/>
  <c r="C11" i="5"/>
  <c r="H3" i="7"/>
  <c r="I3" i="7"/>
  <c r="J3" i="7"/>
  <c r="H4" i="7"/>
  <c r="I4" i="7"/>
  <c r="J4" i="7"/>
  <c r="H5" i="7"/>
  <c r="I5" i="7"/>
  <c r="J5" i="7"/>
  <c r="I2" i="7"/>
  <c r="J2" i="7"/>
  <c r="H2" i="7"/>
  <c r="D11" i="7"/>
  <c r="E11" i="7"/>
  <c r="F11" i="7"/>
  <c r="G11" i="7"/>
  <c r="C11" i="7"/>
  <c r="F11" i="8"/>
  <c r="E11" i="8"/>
  <c r="C11" i="8"/>
  <c r="D10" i="8" s="1"/>
  <c r="I3" i="8"/>
  <c r="I4" i="8"/>
  <c r="I5" i="8"/>
  <c r="I6" i="8"/>
  <c r="I7" i="8"/>
  <c r="I8" i="8"/>
  <c r="I10" i="8"/>
  <c r="H3" i="8"/>
  <c r="H4" i="8"/>
  <c r="H5" i="8"/>
  <c r="H6" i="8"/>
  <c r="H7" i="8"/>
  <c r="H8" i="8"/>
  <c r="H10" i="8"/>
  <c r="G3" i="8"/>
  <c r="G4" i="8"/>
  <c r="G5" i="8"/>
  <c r="G6" i="8"/>
  <c r="G7" i="8"/>
  <c r="G8" i="8"/>
  <c r="G10" i="8"/>
  <c r="F11" i="9"/>
  <c r="E11" i="9"/>
  <c r="C11" i="9"/>
  <c r="D8" i="9" s="1"/>
  <c r="I3" i="9"/>
  <c r="I4" i="9"/>
  <c r="I5" i="9"/>
  <c r="I6" i="9"/>
  <c r="I8" i="9"/>
  <c r="I2" i="9"/>
  <c r="H3" i="9"/>
  <c r="H4" i="9"/>
  <c r="H5" i="9"/>
  <c r="H6" i="9"/>
  <c r="H8" i="9"/>
  <c r="H2" i="9"/>
  <c r="G3" i="9"/>
  <c r="G4" i="9"/>
  <c r="G5" i="9"/>
  <c r="G6" i="9"/>
  <c r="G8" i="9"/>
  <c r="G2" i="9"/>
  <c r="E11" i="2" l="1"/>
  <c r="J11" i="5"/>
  <c r="I11" i="5"/>
  <c r="H11" i="5"/>
  <c r="J11" i="7"/>
  <c r="I11" i="7"/>
  <c r="H11" i="7"/>
  <c r="D7" i="8"/>
  <c r="G11" i="8"/>
  <c r="H11" i="8"/>
  <c r="I11" i="8"/>
  <c r="D3" i="8"/>
  <c r="D4" i="8"/>
  <c r="D5" i="8"/>
  <c r="D6" i="8"/>
  <c r="D8" i="8"/>
  <c r="G11" i="9"/>
  <c r="H11" i="9"/>
  <c r="I11" i="9"/>
  <c r="D2" i="9"/>
  <c r="D3" i="9"/>
  <c r="D4" i="9"/>
  <c r="D5" i="9"/>
  <c r="D6" i="9"/>
</calcChain>
</file>

<file path=xl/sharedStrings.xml><?xml version="1.0" encoding="utf-8"?>
<sst xmlns="http://schemas.openxmlformats.org/spreadsheetml/2006/main" count="355" uniqueCount="128">
  <si>
    <t>Zones d'habitation</t>
  </si>
  <si>
    <t>Zones d'activités économiques</t>
  </si>
  <si>
    <t>Zones mixtes</t>
  </si>
  <si>
    <t>Zones centrales</t>
  </si>
  <si>
    <t>Zones affectées à des besoins publics</t>
  </si>
  <si>
    <t>Zones à bâtir à constructibilité restreinte</t>
  </si>
  <si>
    <t>Zones de tourisme et de loisirs</t>
  </si>
  <si>
    <t>Zones de transport à l'intérieur des zones à bâtir</t>
  </si>
  <si>
    <t>autres zones à bâtir</t>
  </si>
  <si>
    <t>Commune urbaine d’une grande agglo.</t>
  </si>
  <si>
    <t>Commune urbaine d'une agglo. moyenne</t>
  </si>
  <si>
    <t>Comm. urbaine d’une petite ou hors agglo.</t>
  </si>
  <si>
    <t>Commune périurbaine de forte densité</t>
  </si>
  <si>
    <t>Commune périurbaine de moyenne densité</t>
  </si>
  <si>
    <t>Commune périurbaine de faible densité</t>
  </si>
  <si>
    <t>Commune d’un centre rural</t>
  </si>
  <si>
    <t>Commune rurale en situation centrale</t>
  </si>
  <si>
    <t>Commune rurale périphérique</t>
  </si>
  <si>
    <t>Code AP</t>
  </si>
  <si>
    <t>Affectation principale</t>
  </si>
  <si>
    <t>Surface des zones à bâtir [ha]</t>
  </si>
  <si>
    <t>Proportion [%]</t>
  </si>
  <si>
    <t>Habitants au sein des zones à bâtir</t>
  </si>
  <si>
    <t>Emplois au sein des zones à bâtir</t>
  </si>
  <si>
    <t>Source: Office fédéral du développement territorial ARE, statistique suisse des zones à bâtir 2022</t>
  </si>
  <si>
    <t>Code TC</t>
  </si>
  <si>
    <t>Type de commune OFS</t>
  </si>
  <si>
    <t>Surface de zone à bâtir non construite supposition 1 [ha]</t>
  </si>
  <si>
    <t>Surface de zone à bâtir non construite supposition 2 [ha]</t>
  </si>
  <si>
    <t>Construit [ha]</t>
  </si>
  <si>
    <t>Imprécision [ha]</t>
  </si>
  <si>
    <t>Non construit [ha]</t>
  </si>
  <si>
    <t>Construit [%]</t>
  </si>
  <si>
    <t>Imprécision [%]</t>
  </si>
  <si>
    <t>Non construit [%]</t>
  </si>
  <si>
    <t>Très bonne desserte [ha]</t>
  </si>
  <si>
    <t>Bonne desserte [ha]</t>
  </si>
  <si>
    <t>Desserte moyenne [ha]</t>
  </si>
  <si>
    <t>Faible desserte [ha]</t>
  </si>
  <si>
    <t>Desserte marginale ou inexistante [ha]</t>
  </si>
  <si>
    <t>Très bonne desserte [%]</t>
  </si>
  <si>
    <t>Bonne desserte [%]</t>
  </si>
  <si>
    <t>Desserte moyenne [%]</t>
  </si>
  <si>
    <t>Faible desserte [%]</t>
  </si>
  <si>
    <t>Desserte marginale ou inexistante [%]</t>
  </si>
  <si>
    <t>Surface des zones à bâtir 2017 [ha]</t>
  </si>
  <si>
    <t>Surface des zones à bâtir 2022 [ha]</t>
  </si>
  <si>
    <t>Différence [ha]</t>
  </si>
  <si>
    <t>Différence [%]</t>
  </si>
  <si>
    <r>
      <t>Surface de zone à bâtir par habitant [m</t>
    </r>
    <r>
      <rPr>
        <b/>
        <vertAlign val="superscript"/>
        <sz val="11"/>
        <rFont val="Calibri"/>
        <family val="2"/>
      </rPr>
      <t>2</t>
    </r>
    <r>
      <rPr>
        <b/>
        <sz val="11"/>
        <rFont val="Calibri"/>
        <family val="2"/>
      </rPr>
      <t>]</t>
    </r>
  </si>
  <si>
    <r>
      <t>Surface de zone à bâtir par emploi [m</t>
    </r>
    <r>
      <rPr>
        <b/>
        <vertAlign val="superscript"/>
        <sz val="11"/>
        <rFont val="Calibri"/>
        <family val="2"/>
      </rPr>
      <t>2</t>
    </r>
    <r>
      <rPr>
        <b/>
        <sz val="11"/>
        <rFont val="Calibri"/>
        <family val="2"/>
      </rPr>
      <t>]</t>
    </r>
  </si>
  <si>
    <r>
      <t>Surface de zone à bâtir par habitant et emploi [m</t>
    </r>
    <r>
      <rPr>
        <b/>
        <vertAlign val="superscript"/>
        <sz val="11"/>
        <rFont val="Calibri"/>
        <family val="2"/>
      </rPr>
      <t>2</t>
    </r>
    <r>
      <rPr>
        <b/>
        <sz val="11"/>
        <rFont val="Calibri"/>
        <family val="2"/>
      </rPr>
      <t>]</t>
    </r>
  </si>
  <si>
    <t>--</t>
  </si>
  <si>
    <t>Office fédéral du développement territorial ARE</t>
  </si>
  <si>
    <t>Statistique suisse des zones à bâtir 2022</t>
  </si>
  <si>
    <t>Etat des données</t>
  </si>
  <si>
    <t>01.01.2022</t>
  </si>
  <si>
    <t>Etat complet</t>
  </si>
  <si>
    <t>Nombre de communes</t>
  </si>
  <si>
    <t>Types de zones</t>
  </si>
  <si>
    <t>Nombre de zones à l'intérieur des zones à bâtir</t>
  </si>
  <si>
    <t>Zones de transport à l'intérieur des zone à bâtir</t>
  </si>
  <si>
    <t>Remarques</t>
  </si>
  <si>
    <t>Contenu</t>
  </si>
  <si>
    <t>- Légende</t>
  </si>
  <si>
    <t>- Statistiques par affectation principale</t>
  </si>
  <si>
    <t>- Statistiques par type de commune OFS</t>
  </si>
  <si>
    <t>- Analyses des zones à bâtir non construites par affectation principale</t>
  </si>
  <si>
    <t>- Analyses des zones à bâtir non construites par type de commune OFS</t>
  </si>
  <si>
    <t>- Analyses de la desserte par les transports publics selon les affectations principales</t>
  </si>
  <si>
    <t>- Comparaison 2017 - 2022 par affectation principale</t>
  </si>
  <si>
    <t>Géodonnées: Offices cantonaux d'aménagement du territoire</t>
  </si>
  <si>
    <t>Statistiques et analyses: Office fédéral du développement territorial ARE</t>
  </si>
  <si>
    <t xml:space="preserve">Renseignements: </t>
  </si>
  <si>
    <t>Rolf Giezendanner</t>
  </si>
  <si>
    <t>rolf.giezendanner@are.admin.ch</t>
  </si>
  <si>
    <t>© ARE, 12.2022</t>
  </si>
  <si>
    <t>Désignation</t>
  </si>
  <si>
    <t>Description</t>
  </si>
  <si>
    <t>Numéro de code de l'affectation principale</t>
  </si>
  <si>
    <t>Numéro de code du type de commune de l'ARE</t>
  </si>
  <si>
    <t>Affectation principale selon le modèle de géodonnées minimal des plans d'affectation</t>
  </si>
  <si>
    <t>La typologie des communes 2012 de l'OFS est cohérente avec la définition de l’Espace à caractère urbain 2012.</t>
  </si>
  <si>
    <t>Surface des zones à bâtir</t>
  </si>
  <si>
    <t>Proportion des zones à bâtir d'une affectation principale / d'un type de commune / d'un canton par rapport au total suisse</t>
  </si>
  <si>
    <t>Habitants au sein des zones à bâtir au 31.12.2021. Sont utilisées les données géoréférencées de la statistique de la population STATPOP (population résidente permanente).</t>
  </si>
  <si>
    <r>
      <t>Surface de zone à bâtir par habitant [m</t>
    </r>
    <r>
      <rPr>
        <vertAlign val="superscript"/>
        <sz val="11"/>
        <rFont val="Calibri"/>
        <family val="2"/>
        <scheme val="minor"/>
      </rPr>
      <t>2</t>
    </r>
    <r>
      <rPr>
        <sz val="11"/>
        <rFont val="Calibri"/>
        <family val="2"/>
        <scheme val="minor"/>
      </rPr>
      <t>]</t>
    </r>
  </si>
  <si>
    <t>Surface de zone à bâtir par habitant au sein des zones à bâtir</t>
  </si>
  <si>
    <t>Emplois au sein des zones à bâtir au 31.12.2020. Sont utilisées les données géoréférencées de la statistique structurelle des enterprises STATENT (nombre d'emplois).</t>
  </si>
  <si>
    <r>
      <t>Surface de zone à bâtir par emploi [m</t>
    </r>
    <r>
      <rPr>
        <vertAlign val="superscript"/>
        <sz val="11"/>
        <rFont val="Calibri"/>
        <family val="2"/>
        <scheme val="minor"/>
      </rPr>
      <t>2</t>
    </r>
    <r>
      <rPr>
        <sz val="11"/>
        <rFont val="Calibri"/>
        <family val="2"/>
        <scheme val="minor"/>
      </rPr>
      <t>]</t>
    </r>
  </si>
  <si>
    <t>Surface de zone à bâtir par emploi au sein des zones à bâtir</t>
  </si>
  <si>
    <r>
      <t>Surface de zone à bâtir par habitant er emploi [m</t>
    </r>
    <r>
      <rPr>
        <vertAlign val="superscript"/>
        <sz val="11"/>
        <rFont val="Calibri"/>
        <family val="2"/>
        <scheme val="minor"/>
      </rPr>
      <t>2</t>
    </r>
    <r>
      <rPr>
        <sz val="11"/>
        <rFont val="Calibri"/>
        <family val="2"/>
        <scheme val="minor"/>
      </rPr>
      <t>]</t>
    </r>
  </si>
  <si>
    <t>Surface de zone à bâtir divisée par la somme des habitants et des emplois au sein des zones à bâtir</t>
  </si>
  <si>
    <t>Surface de zone à bâtir non construite selon la supposition 1</t>
  </si>
  <si>
    <t>Surface de zone à bâtir non construite selon la supposition 2</t>
  </si>
  <si>
    <t>Surface de zone à bâtir construite</t>
  </si>
  <si>
    <t>Imprécision de la détermination de la surface de zone à bâtir non construite (différence entre la surface non construite selon les suppositions 1 et 2)</t>
  </si>
  <si>
    <t>Surface de zone à bâtir non construite</t>
  </si>
  <si>
    <t>Proportion de la surface de zone à bâtir non construite</t>
  </si>
  <si>
    <t>Porportion de l'imprécision (proportion de la différence de surface selon les suppositions 1 et 2 par rapport à la surface totale de zone à bâtir)</t>
  </si>
  <si>
    <r>
      <t>Construit par habitant [m</t>
    </r>
    <r>
      <rPr>
        <vertAlign val="superscript"/>
        <sz val="11"/>
        <rFont val="Calibri"/>
        <family val="2"/>
        <scheme val="minor"/>
      </rPr>
      <t>2</t>
    </r>
    <r>
      <rPr>
        <sz val="11"/>
        <rFont val="Calibri"/>
        <family val="2"/>
        <scheme val="minor"/>
      </rPr>
      <t>]</t>
    </r>
  </si>
  <si>
    <t>Surface de zone à bâtir construite par habtiant au sein des zones à bâtir</t>
  </si>
  <si>
    <r>
      <t>Imprécision par habitant [m</t>
    </r>
    <r>
      <rPr>
        <vertAlign val="superscript"/>
        <sz val="11"/>
        <rFont val="Calibri"/>
        <family val="2"/>
        <scheme val="minor"/>
      </rPr>
      <t>2</t>
    </r>
    <r>
      <rPr>
        <sz val="11"/>
        <rFont val="Calibri"/>
        <family val="2"/>
        <scheme val="minor"/>
      </rPr>
      <t>]</t>
    </r>
  </si>
  <si>
    <t>Imprécision de la détermination de la surface de zone à bâtir construite par habitant au sein des zones à bâtir (différence entre l'imprécision selon les suppositions 1 et 2)</t>
  </si>
  <si>
    <t>Surface de zone à bâtir se trouvant au sein du niveau de qualité A de desserte par les transports publics</t>
  </si>
  <si>
    <t>Surface de zone à bâtir se trouvant au sein du niveau de qualité B de desserte par les transports publics</t>
  </si>
  <si>
    <t>Surface de zone à bâtir se trouvant au sein du niveau de qualité C de desserte par les transports publics</t>
  </si>
  <si>
    <t>Surface de zone à bâtir se trouvant au sein du niveau de qualité D de desserte par les transports publics</t>
  </si>
  <si>
    <t>Surface de zone à bâtir se trouvant en dehors des niveaux de qualité de desserte par les transports publics</t>
  </si>
  <si>
    <t>Proportion de la surface de zone à bâtir se trouvant au sein du niveau de qualité A de desserte par les transports publics</t>
  </si>
  <si>
    <t>Proportion de la surface de zone à bâtir se trouvant au sein du niveau de qualité B de desserte par les transports publics</t>
  </si>
  <si>
    <t>Proportion de la surface de zone à bâtir se trouvant au sein du niveau de qualité C de desserte par les transports publics</t>
  </si>
  <si>
    <t>Proportion de la surface de zone à bâtir se trouvant au sein du niveau de qualité D de desserte par les transports publics</t>
  </si>
  <si>
    <t>Proportion de la surface de zone à bâtir se trouvant en dehors des niveaux de qualité de desserte par les transports publics</t>
  </si>
  <si>
    <t>Surface des zones à bâtir selon la statistique des zones à bâtir 2017</t>
  </si>
  <si>
    <t>Surface des zones à bâtir selon la statistique des zones à bâtir 2022</t>
  </si>
  <si>
    <t>Différence de surface entre les zones à bâtir 2017 et 2022</t>
  </si>
  <si>
    <t>Différence proportionelle entre les zones à bâtir 2017 et 2022 (surfaces 2017 = 100%)</t>
  </si>
  <si>
    <t>Numéro de canton</t>
  </si>
  <si>
    <t>Numéro de canton OFS</t>
  </si>
  <si>
    <t>Abréviation de canton</t>
  </si>
  <si>
    <t>Abréviation du nom des cantons</t>
  </si>
  <si>
    <t>Fiche d'information du canton VS</t>
  </si>
  <si>
    <t>oui</t>
  </si>
  <si>
    <t>Aucune. Les surfaces de transport sont découpées.</t>
  </si>
  <si>
    <t>Dans la statistique des zones à bâtir, les places de golf et les pistes de ski sont attribuées aux zones non constructibles.</t>
  </si>
  <si>
    <t>Les résultats de la statistiques des zones à bâtir correspondent aux données cantonales. A noter cependant que la statistique de surface de zone à bâtir par habitant ne prend pas en compte la typologie cantonale spécifique, notamment pour les régions touristiques où la présence de résidences secondaires influe négativement sur la densité (pas de présence d’habitants permanents) alors même que ces régions sont de fait construites.</t>
  </si>
  <si>
    <t>126 ha de "Zones de constructions et d’installations publiques" ont été reclassées aux Zones de tourisme et de loisirs (en 2017 Zones affectées à des besoins publics) &gt; voir feuille "Comparaison_2017_2022", Code AP 15/17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</si>
</sst>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
  </numFmts>
  <fonts count="20" x14ac:knownFonts="1">
    <font>
      <sz val="10"/>
      <color theme="1"/>
      <name val="Arial"/>
      <family val="2"/>
    </font>
    <font>
      <sz val="10"/>
      <name val="MS Sans Serif"/>
    </font>
    <font>
      <sz val="11"/>
      <name val="Calibri"/>
      <family val="2"/>
    </font>
    <font>
      <sz val="11"/>
      <color theme="1"/>
      <name val="Calibri"/>
      <family val="2"/>
    </font>
    <font>
      <b/>
      <sz val="11"/>
      <name val="Calibri"/>
      <family val="2"/>
    </font>
    <font>
      <b/>
      <vertAlign val="superscript"/>
      <sz val="11"/>
      <name val="Calibri"/>
      <family val="2"/>
    </font>
    <font>
      <b/>
      <sz val="11"/>
      <color theme="1"/>
      <name val="Calibri"/>
      <family val="2"/>
    </font>
    <font>
      <b/>
      <sz val="10"/>
      <color theme="1"/>
      <name val="Arial"/>
      <family val="2"/>
    </font>
    <font>
      <b/>
      <sz val="14"/>
      <color rgb="FF000000"/>
      <name val="Calibri"/>
      <family val="2"/>
    </font>
    <font>
      <b/>
      <sz val="11"/>
      <color rgb="FF000000"/>
      <name val="Calibri"/>
      <family val="2"/>
      <scheme val="minor"/>
    </font>
    <font>
      <sz val="11"/>
      <color theme="1"/>
      <name val="Calibri"/>
      <family val="2"/>
      <scheme val="minor"/>
    </font>
    <font>
      <sz val="11"/>
      <color rgb="FF000000"/>
      <name val="Calibri"/>
      <family val="2"/>
      <scheme val="minor"/>
    </font>
    <font>
      <b/>
      <sz val="11"/>
      <color rgb="FF000000"/>
      <name val="Calibri"/>
      <family val="2"/>
    </font>
    <font>
      <sz val="11"/>
      <color rgb="FF000000"/>
      <name val="Calibri"/>
      <family val="2"/>
    </font>
    <font>
      <u/>
      <sz val="11"/>
      <color theme="10"/>
      <name val="Calibri"/>
      <family val="2"/>
    </font>
    <font>
      <u/>
      <sz val="11"/>
      <color theme="10"/>
      <name val="Calibri"/>
      <family val="2"/>
      <scheme val="minor"/>
    </font>
    <font>
      <b/>
      <sz val="11"/>
      <name val="Calibri"/>
      <family val="2"/>
      <scheme val="minor"/>
    </font>
    <font>
      <b/>
      <sz val="11"/>
      <color theme="1"/>
      <name val="Calibri"/>
      <family val="2"/>
      <scheme val="minor"/>
    </font>
    <font>
      <sz val="11"/>
      <name val="Calibri"/>
      <family val="2"/>
      <scheme val="minor"/>
    </font>
    <font>
      <vertAlign val="superscript"/>
      <sz val="11"/>
      <name val="Calibri"/>
      <family val="2"/>
      <scheme val="minor"/>
    </font>
  </fonts>
  <fills count="6">
    <fill>
      <patternFill patternType="none"/>
    </fill>
    <fill>
      <patternFill patternType="gray125"/>
    </fill>
    <fill>
      <patternFill patternType="solid">
        <fgColor rgb="FFFFFFFF"/>
        <bgColor indexed="64"/>
      </patternFill>
    </fill>
    <fill>
      <patternFill patternType="solid">
        <fgColor rgb="FFFFFFFF" tint="-4.9989318521683403E-2"/>
        <bgColor indexed="64"/>
      </patternFill>
    </fill>
    <fill>
      <patternFill patternType="solid">
        <fgColor rgb="FFF2F2F2"/>
        <bgColor rgb="FF000000"/>
      </patternFill>
    </fill>
    <fill>
      <patternFill patternType="solid">
        <fgColor theme="0" tint="-4.9989318521683403E-2"/>
        <bgColor indexed="64"/>
      </patternFill>
    </fill>
  </fills>
  <borders count="13">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s>
  <cellStyleXfs count="4">
    <xf numFmtId="0" fontId="0" fillId="0" borderId="0"/>
    <xf numFmtId="0" fontId="1" fillId="0" borderId="0"/>
    <xf numFmtId="0" fontId="14" fillId="0" borderId="0" applyNumberFormat="0" applyFill="0" applyBorder="0" applyAlignment="0" applyProtection="0">
      <alignment vertical="top"/>
      <protection locked="0"/>
    </xf>
    <xf numFmtId="0" fontId="10" fillId="0" borderId="0"/>
  </cellStyleXfs>
  <cellXfs count="72">
    <xf numFmtId="0" fontId="0" fillId="0" borderId="0" xfId="0"/>
    <xf numFmtId="0" fontId="1" fillId="0" borderId="0" xfId="1"/>
    <xf numFmtId="0" fontId="4" fillId="3" borderId="2" xfId="1" applyFont="1" applyFill="1" applyBorder="1" applyAlignment="1">
      <alignment horizontal="center" vertical="center" wrapText="1"/>
    </xf>
    <xf numFmtId="0" fontId="2" fillId="2" borderId="1" xfId="1" applyFont="1" applyFill="1" applyBorder="1" applyAlignment="1">
      <alignment vertical="center"/>
    </xf>
    <xf numFmtId="0" fontId="2" fillId="2" borderId="3" xfId="1" applyFont="1" applyFill="1" applyBorder="1" applyAlignment="1">
      <alignment vertical="center"/>
    </xf>
    <xf numFmtId="0" fontId="2" fillId="0" borderId="4" xfId="1" applyFont="1" applyBorder="1"/>
    <xf numFmtId="3" fontId="2" fillId="0" borderId="4" xfId="1" applyNumberFormat="1" applyFont="1" applyBorder="1" applyAlignment="1">
      <alignment horizontal="right"/>
    </xf>
    <xf numFmtId="164" fontId="2" fillId="0" borderId="4" xfId="1" applyNumberFormat="1" applyFont="1" applyBorder="1" applyAlignment="1">
      <alignment horizontal="right"/>
    </xf>
    <xf numFmtId="0" fontId="2" fillId="0" borderId="5" xfId="1" applyFont="1" applyBorder="1"/>
    <xf numFmtId="3" fontId="2" fillId="0" borderId="5" xfId="1" applyNumberFormat="1" applyFont="1" applyBorder="1" applyAlignment="1">
      <alignment horizontal="right"/>
    </xf>
    <xf numFmtId="164" fontId="2" fillId="0" borderId="5" xfId="1" applyNumberFormat="1" applyFont="1" applyBorder="1" applyAlignment="1">
      <alignment horizontal="right"/>
    </xf>
    <xf numFmtId="3" fontId="4" fillId="3" borderId="6" xfId="1" applyNumberFormat="1" applyFont="1" applyFill="1" applyBorder="1" applyAlignment="1">
      <alignment horizontal="right" vertical="center" wrapText="1"/>
    </xf>
    <xf numFmtId="0" fontId="4" fillId="3" borderId="6" xfId="1" applyFont="1" applyFill="1" applyBorder="1" applyAlignment="1">
      <alignment horizontal="right" vertical="center" wrapText="1"/>
    </xf>
    <xf numFmtId="0" fontId="2" fillId="0" borderId="5" xfId="1" applyNumberFormat="1" applyFont="1" applyBorder="1" applyAlignment="1">
      <alignment horizontal="right"/>
    </xf>
    <xf numFmtId="0" fontId="2" fillId="0" borderId="4" xfId="1" applyNumberFormat="1" applyFont="1" applyBorder="1" applyAlignment="1">
      <alignment horizontal="right"/>
    </xf>
    <xf numFmtId="3" fontId="2" fillId="0" borderId="4" xfId="1" applyNumberFormat="1" applyFont="1" applyBorder="1"/>
    <xf numFmtId="9" fontId="2" fillId="0" borderId="4" xfId="1" applyNumberFormat="1" applyFont="1" applyBorder="1"/>
    <xf numFmtId="3" fontId="2" fillId="0" borderId="5" xfId="1" applyNumberFormat="1" applyFont="1" applyBorder="1"/>
    <xf numFmtId="9" fontId="2" fillId="0" borderId="5" xfId="1" applyNumberFormat="1" applyFont="1" applyBorder="1"/>
    <xf numFmtId="9" fontId="4" fillId="3" borderId="6" xfId="1" applyNumberFormat="1" applyFont="1" applyFill="1" applyBorder="1" applyAlignment="1">
      <alignment vertical="center" wrapText="1"/>
    </xf>
    <xf numFmtId="0" fontId="3" fillId="0" borderId="4" xfId="0" applyFont="1" applyBorder="1"/>
    <xf numFmtId="3" fontId="3" fillId="0" borderId="4" xfId="0" applyNumberFormat="1" applyFont="1" applyBorder="1"/>
    <xf numFmtId="0" fontId="3" fillId="0" borderId="5" xfId="0" applyFont="1" applyBorder="1"/>
    <xf numFmtId="3" fontId="3" fillId="0" borderId="5" xfId="0" applyNumberFormat="1" applyFont="1" applyBorder="1"/>
    <xf numFmtId="3" fontId="6" fillId="3" borderId="6" xfId="0" applyNumberFormat="1" applyFont="1" applyFill="1" applyBorder="1" applyAlignment="1">
      <alignment horizontal="right" vertical="center" wrapText="1"/>
    </xf>
    <xf numFmtId="0" fontId="3" fillId="0" borderId="5" xfId="0" applyNumberFormat="1" applyFont="1" applyBorder="1" applyAlignment="1">
      <alignment horizontal="right"/>
    </xf>
    <xf numFmtId="3" fontId="4" fillId="3" borderId="6" xfId="1" applyNumberFormat="1" applyFont="1" applyFill="1" applyBorder="1" applyAlignment="1">
      <alignment vertical="center" wrapText="1"/>
    </xf>
    <xf numFmtId="165" fontId="2" fillId="0" borderId="4" xfId="1" applyNumberFormat="1" applyFont="1" applyBorder="1"/>
    <xf numFmtId="165" fontId="2" fillId="0" borderId="5" xfId="1" applyNumberFormat="1" applyFont="1" applyBorder="1"/>
    <xf numFmtId="165" fontId="4" fillId="3" borderId="6" xfId="1" applyNumberFormat="1" applyFont="1" applyFill="1" applyBorder="1" applyAlignment="1">
      <alignment vertical="center" wrapText="1"/>
    </xf>
    <xf numFmtId="0" fontId="8" fillId="0" borderId="0" xfId="0" applyFont="1" applyBorder="1" applyAlignment="1">
      <alignment vertical="top"/>
    </xf>
    <xf numFmtId="0" fontId="3" fillId="0" borderId="0" xfId="0" applyFont="1" applyBorder="1" applyAlignment="1">
      <alignment horizontal="left" vertical="top" indent="1"/>
    </xf>
    <xf numFmtId="0" fontId="9" fillId="0" borderId="4" xfId="0" applyFont="1" applyBorder="1" applyAlignment="1">
      <alignment vertical="top"/>
    </xf>
    <xf numFmtId="49" fontId="10" fillId="0" borderId="4" xfId="0" applyNumberFormat="1" applyFont="1" applyBorder="1" applyAlignment="1">
      <alignment horizontal="left" vertical="top" wrapText="1"/>
    </xf>
    <xf numFmtId="0" fontId="9" fillId="0" borderId="11" xfId="0" applyFont="1" applyBorder="1" applyAlignment="1">
      <alignment vertical="top"/>
    </xf>
    <xf numFmtId="49" fontId="10" fillId="0" borderId="11" xfId="0" applyNumberFormat="1" applyFont="1" applyBorder="1" applyAlignment="1">
      <alignment horizontal="left" vertical="top" wrapText="1"/>
    </xf>
    <xf numFmtId="0" fontId="10" fillId="0" borderId="5" xfId="0" applyFont="1" applyBorder="1" applyAlignment="1">
      <alignment vertical="top"/>
    </xf>
    <xf numFmtId="0" fontId="10" fillId="0" borderId="5" xfId="0" applyNumberFormat="1" applyFont="1" applyBorder="1" applyAlignment="1">
      <alignment horizontal="left" vertical="top" wrapText="1"/>
    </xf>
    <xf numFmtId="0" fontId="10" fillId="0" borderId="5" xfId="0" applyFont="1" applyBorder="1" applyAlignment="1">
      <alignment vertical="top" wrapText="1"/>
    </xf>
    <xf numFmtId="0" fontId="9" fillId="0" borderId="5" xfId="0" applyFont="1" applyBorder="1" applyAlignment="1">
      <alignment vertical="top"/>
    </xf>
    <xf numFmtId="0" fontId="9" fillId="0" borderId="4" xfId="0" applyFont="1" applyBorder="1" applyAlignment="1">
      <alignment vertical="top" wrapText="1"/>
    </xf>
    <xf numFmtId="49" fontId="10" fillId="0" borderId="8" xfId="0" applyNumberFormat="1" applyFont="1" applyBorder="1" applyAlignment="1">
      <alignment horizontal="left" vertical="top" wrapText="1"/>
    </xf>
    <xf numFmtId="49" fontId="10" fillId="0" borderId="12" xfId="0" applyNumberFormat="1" applyFont="1" applyBorder="1" applyAlignment="1">
      <alignment horizontal="left" vertical="top" wrapText="1"/>
    </xf>
    <xf numFmtId="49" fontId="11" fillId="0" borderId="8" xfId="0" applyNumberFormat="1" applyFont="1" applyBorder="1" applyAlignment="1">
      <alignment horizontal="left" vertical="top" wrapText="1"/>
    </xf>
    <xf numFmtId="49" fontId="11" fillId="0" borderId="12" xfId="0" applyNumberFormat="1" applyFont="1" applyBorder="1" applyAlignment="1">
      <alignment horizontal="left" vertical="top" wrapText="1"/>
    </xf>
    <xf numFmtId="0" fontId="10" fillId="0" borderId="11" xfId="0" applyFont="1" applyBorder="1" applyAlignment="1">
      <alignment vertical="top"/>
    </xf>
    <xf numFmtId="49" fontId="10" fillId="0" borderId="10" xfId="0" applyNumberFormat="1" applyFont="1" applyBorder="1" applyAlignment="1">
      <alignment horizontal="left" vertical="top" wrapText="1"/>
    </xf>
    <xf numFmtId="0" fontId="12" fillId="0" borderId="0" xfId="0" applyFont="1" applyBorder="1" applyAlignment="1">
      <alignment vertical="top"/>
    </xf>
    <xf numFmtId="0" fontId="7" fillId="0" borderId="0" xfId="0" applyFont="1"/>
    <xf numFmtId="49" fontId="13" fillId="0" borderId="0" xfId="0" applyNumberFormat="1" applyFont="1" applyBorder="1" applyAlignment="1">
      <alignment vertical="top"/>
    </xf>
    <xf numFmtId="0" fontId="13" fillId="0" borderId="0" xfId="0" applyFont="1" applyBorder="1" applyAlignment="1">
      <alignment vertical="top"/>
    </xf>
    <xf numFmtId="0" fontId="10" fillId="0" borderId="0" xfId="0" applyFont="1" applyAlignment="1">
      <alignment vertical="top"/>
    </xf>
    <xf numFmtId="0" fontId="15" fillId="0" borderId="0" xfId="2" applyFont="1" applyAlignment="1" applyProtection="1">
      <alignment vertical="top"/>
    </xf>
    <xf numFmtId="0" fontId="3" fillId="0" borderId="0" xfId="0" applyFont="1" applyBorder="1" applyAlignment="1">
      <alignment vertical="top"/>
    </xf>
    <xf numFmtId="0" fontId="10" fillId="0" borderId="0" xfId="3"/>
    <xf numFmtId="49" fontId="18" fillId="0" borderId="4" xfId="3" applyNumberFormat="1" applyFont="1" applyBorder="1" applyAlignment="1">
      <alignment horizontal="left" vertical="top" wrapText="1"/>
    </xf>
    <xf numFmtId="49" fontId="10" fillId="0" borderId="8" xfId="3" applyNumberFormat="1" applyBorder="1" applyAlignment="1">
      <alignment horizontal="left" vertical="top" wrapText="1"/>
    </xf>
    <xf numFmtId="49" fontId="18" fillId="0" borderId="5" xfId="3" applyNumberFormat="1" applyFont="1" applyBorder="1" applyAlignment="1">
      <alignment horizontal="left" vertical="top" wrapText="1"/>
    </xf>
    <xf numFmtId="49" fontId="10" fillId="0" borderId="12" xfId="3" applyNumberFormat="1" applyBorder="1" applyAlignment="1">
      <alignment horizontal="left" vertical="top" wrapText="1"/>
    </xf>
    <xf numFmtId="49" fontId="18" fillId="0" borderId="12" xfId="3" applyNumberFormat="1" applyFont="1" applyBorder="1" applyAlignment="1">
      <alignment horizontal="left" vertical="top" wrapText="1"/>
    </xf>
    <xf numFmtId="49" fontId="18" fillId="0" borderId="11" xfId="3" applyNumberFormat="1" applyFont="1" applyBorder="1" applyAlignment="1">
      <alignment horizontal="left" vertical="top" wrapText="1"/>
    </xf>
    <xf numFmtId="49" fontId="10" fillId="0" borderId="11" xfId="3" applyNumberFormat="1" applyBorder="1" applyAlignment="1">
      <alignment horizontal="left" vertical="top" wrapText="1"/>
    </xf>
    <xf numFmtId="0" fontId="10" fillId="0" borderId="0" xfId="3" applyAlignment="1">
      <alignment horizontal="left" vertical="top" wrapText="1"/>
    </xf>
    <xf numFmtId="0" fontId="8" fillId="4" borderId="7" xfId="0" applyFont="1" applyFill="1" applyBorder="1" applyAlignment="1">
      <alignment horizontal="center" vertical="center"/>
    </xf>
    <xf numFmtId="0" fontId="8" fillId="4" borderId="8" xfId="0" applyFont="1" applyFill="1" applyBorder="1" applyAlignment="1">
      <alignment horizontal="center" vertical="center"/>
    </xf>
    <xf numFmtId="0" fontId="8" fillId="4" borderId="9" xfId="0" applyFont="1" applyFill="1" applyBorder="1" applyAlignment="1">
      <alignment horizontal="center" vertical="center"/>
    </xf>
    <xf numFmtId="0" fontId="8" fillId="4" borderId="10" xfId="0" applyFont="1" applyFill="1" applyBorder="1" applyAlignment="1">
      <alignment horizontal="center" vertical="center"/>
    </xf>
    <xf numFmtId="49" fontId="16" fillId="5" borderId="4" xfId="3" applyNumberFormat="1" applyFont="1" applyFill="1" applyBorder="1" applyAlignment="1">
      <alignment horizontal="left" vertical="top" wrapText="1"/>
    </xf>
    <xf numFmtId="49" fontId="16" fillId="5" borderId="11" xfId="3" applyNumberFormat="1" applyFont="1" applyFill="1" applyBorder="1" applyAlignment="1">
      <alignment horizontal="left" vertical="top" wrapText="1"/>
    </xf>
    <xf numFmtId="49" fontId="17" fillId="5" borderId="4" xfId="3" applyNumberFormat="1" applyFont="1" applyFill="1" applyBorder="1" applyAlignment="1">
      <alignment horizontal="left" vertical="top" wrapText="1"/>
    </xf>
    <xf numFmtId="49" fontId="17" fillId="5" borderId="11" xfId="3" applyNumberFormat="1" applyFont="1" applyFill="1" applyBorder="1" applyAlignment="1">
      <alignment horizontal="left" vertical="top" wrapText="1"/>
    </xf>
    <xf numFmtId="0" fontId="6" fillId="3" borderId="6" xfId="0" applyFont="1" applyFill="1" applyBorder="1" applyAlignment="1">
      <alignment vertical="center" wrapText="1"/>
    </xf>
  </cellXfs>
  <cellStyles count="4">
    <cellStyle name="Link" xfId="2" builtinId="8"/>
    <cellStyle name="Standard" xfId="0" builtinId="0"/>
    <cellStyle name="Standard 2" xfId="1" xr:uid="{00000000-0005-0000-0000-000002000000}"/>
    <cellStyle name="Standard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Surface des zones à bâtir par affectation principale (en hectares)</a:t>
            </a:r>
          </a:p>
        </c:rich>
      </c:tx>
      <c:overlay val="0"/>
    </c:title>
    <c:autoTitleDeleted val="0"/>
    <c:plotArea>
      <c:layout/>
      <c:barChart>
        <c:barDir val="bar"/>
        <c:grouping val="clustered"/>
        <c:varyColors val="0"/>
        <c:ser>
          <c:idx val="0"/>
          <c:order val="0"/>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3-3DA1-44F1-80AB-20AE24C5BE63}"/>
                </c:ext>
              </c:extLst>
            </c:dLbl>
            <c:dLbl>
              <c:idx val="7"/>
              <c:delete val="1"/>
              <c:extLst>
                <c:ext xmlns:c15="http://schemas.microsoft.com/office/drawing/2012/chart" uri="{CE6537A1-D6FC-4f65-9D91-7224C49458BB}"/>
                <c:ext xmlns:c16="http://schemas.microsoft.com/office/drawing/2014/chart" uri="{C3380CC4-5D6E-409C-BE32-E72D297353CC}">
                  <c16:uniqueId val="{00000002-3DA1-44F1-80AB-20AE24C5BE63}"/>
                </c:ext>
              </c:extLst>
            </c:dLbl>
            <c:dLbl>
              <c:idx val="8"/>
              <c:delete val="1"/>
              <c:extLst>
                <c:ext xmlns:c15="http://schemas.microsoft.com/office/drawing/2012/chart" uri="{CE6537A1-D6FC-4f65-9D91-7224C49458BB}"/>
                <c:ext xmlns:c16="http://schemas.microsoft.com/office/drawing/2014/chart" uri="{C3380CC4-5D6E-409C-BE32-E72D297353CC}">
                  <c16:uniqueId val="{00000001-3DA1-44F1-80AB-20AE24C5BE63}"/>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Statistique_Aff_principale!$B$2:$B$10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Statistique_Aff_principale!$C$2:$C$10</c:f>
              <c:numCache>
                <c:formatCode>#,##0</c:formatCode>
                <c:ptCount val="9"/>
                <c:pt idx="0">
                  <c:v>10833.796095215999</c:v>
                </c:pt>
                <c:pt idx="1">
                  <c:v>1838.99855137189</c:v>
                </c:pt>
                <c:pt idx="2">
                  <c:v>566.87828609683504</c:v>
                </c:pt>
                <c:pt idx="3">
                  <c:v>1329.61168509197</c:v>
                </c:pt>
                <c:pt idx="4">
                  <c:v>1842.8130008013402</c:v>
                </c:pt>
                <c:pt idx="5" formatCode="General">
                  <c:v>0</c:v>
                </c:pt>
                <c:pt idx="6">
                  <c:v>387.43982338682702</c:v>
                </c:pt>
                <c:pt idx="7" formatCode="General">
                  <c:v>0</c:v>
                </c:pt>
                <c:pt idx="8" formatCode="General">
                  <c:v>0</c:v>
                </c:pt>
              </c:numCache>
            </c:numRef>
          </c:val>
          <c:extLst>
            <c:ext xmlns:c16="http://schemas.microsoft.com/office/drawing/2014/chart" uri="{C3380CC4-5D6E-409C-BE32-E72D297353CC}">
              <c16:uniqueId val="{00000000-3DA1-44F1-80AB-20AE24C5BE63}"/>
            </c:ext>
          </c:extLst>
        </c:ser>
        <c:dLbls>
          <c:showLegendKey val="0"/>
          <c:showVal val="0"/>
          <c:showCatName val="0"/>
          <c:showSerName val="0"/>
          <c:showPercent val="0"/>
          <c:showBubbleSize val="0"/>
        </c:dLbls>
        <c:gapWidth val="70"/>
        <c:axId val="703006048"/>
        <c:axId val="703000472"/>
      </c:barChart>
      <c:catAx>
        <c:axId val="703006048"/>
        <c:scaling>
          <c:orientation val="maxMin"/>
        </c:scaling>
        <c:delete val="0"/>
        <c:axPos val="l"/>
        <c:numFmt formatCode="General" sourceLinked="1"/>
        <c:majorTickMark val="out"/>
        <c:minorTickMark val="none"/>
        <c:tickLblPos val="nextTo"/>
        <c:crossAx val="703000472"/>
        <c:crosses val="autoZero"/>
        <c:auto val="1"/>
        <c:lblAlgn val="ctr"/>
        <c:lblOffset val="100"/>
        <c:noMultiLvlLbl val="0"/>
      </c:catAx>
      <c:valAx>
        <c:axId val="703000472"/>
        <c:scaling>
          <c:orientation val="minMax"/>
        </c:scaling>
        <c:delete val="0"/>
        <c:axPos val="t"/>
        <c:majorGridlines/>
        <c:numFmt formatCode="#,##0" sourceLinked="1"/>
        <c:majorTickMark val="out"/>
        <c:minorTickMark val="none"/>
        <c:tickLblPos val="high"/>
        <c:crossAx val="70300604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Desserte des zones à bâtir par les transports publics selon les affectations principales (en hectares)</a:t>
            </a:r>
          </a:p>
        </c:rich>
      </c:tx>
      <c:overlay val="0"/>
    </c:title>
    <c:autoTitleDeleted val="0"/>
    <c:plotArea>
      <c:layout/>
      <c:barChart>
        <c:barDir val="bar"/>
        <c:grouping val="stacked"/>
        <c:varyColors val="0"/>
        <c:ser>
          <c:idx val="0"/>
          <c:order val="0"/>
          <c:tx>
            <c:v>Très bonne desserte (A)</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Analyse_desserte_TP!$C$2:$C$10</c:f>
              <c:numCache>
                <c:formatCode>#,##0</c:formatCode>
                <c:ptCount val="9"/>
                <c:pt idx="0">
                  <c:v>102.310458502857</c:v>
                </c:pt>
                <c:pt idx="1">
                  <c:v>21.6784092878361</c:v>
                </c:pt>
                <c:pt idx="2">
                  <c:v>12.362770127283401</c:v>
                </c:pt>
                <c:pt idx="3">
                  <c:v>46.533273682689298</c:v>
                </c:pt>
                <c:pt idx="4">
                  <c:v>46.5587462482303</c:v>
                </c:pt>
                <c:pt idx="5" formatCode="General">
                  <c:v>0</c:v>
                </c:pt>
                <c:pt idx="6">
                  <c:v>0</c:v>
                </c:pt>
                <c:pt idx="7" formatCode="General">
                  <c:v>0</c:v>
                </c:pt>
                <c:pt idx="8" formatCode="General">
                  <c:v>0</c:v>
                </c:pt>
              </c:numCache>
            </c:numRef>
          </c:val>
          <c:extLst>
            <c:ext xmlns:c16="http://schemas.microsoft.com/office/drawing/2014/chart" uri="{C3380CC4-5D6E-409C-BE32-E72D297353CC}">
              <c16:uniqueId val="{00000000-71ED-4AEA-BE55-4B46B1A67DB1}"/>
            </c:ext>
          </c:extLst>
        </c:ser>
        <c:ser>
          <c:idx val="1"/>
          <c:order val="1"/>
          <c:tx>
            <c:v>Bonne desserte (B)</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Analyse_desserte_TP!$D$2:$D$10</c:f>
              <c:numCache>
                <c:formatCode>#,##0</c:formatCode>
                <c:ptCount val="9"/>
                <c:pt idx="0">
                  <c:v>233.39994506157998</c:v>
                </c:pt>
                <c:pt idx="1">
                  <c:v>90.7581374956887</c:v>
                </c:pt>
                <c:pt idx="2">
                  <c:v>20.945301166543199</c:v>
                </c:pt>
                <c:pt idx="3">
                  <c:v>133.38762275529001</c:v>
                </c:pt>
                <c:pt idx="4">
                  <c:v>112.29471081743699</c:v>
                </c:pt>
                <c:pt idx="5" formatCode="General">
                  <c:v>0</c:v>
                </c:pt>
                <c:pt idx="6">
                  <c:v>3.5222325932887304</c:v>
                </c:pt>
                <c:pt idx="7" formatCode="General">
                  <c:v>0</c:v>
                </c:pt>
                <c:pt idx="8" formatCode="General">
                  <c:v>0</c:v>
                </c:pt>
              </c:numCache>
            </c:numRef>
          </c:val>
          <c:extLst>
            <c:ext xmlns:c16="http://schemas.microsoft.com/office/drawing/2014/chart" uri="{C3380CC4-5D6E-409C-BE32-E72D297353CC}">
              <c16:uniqueId val="{00000001-71ED-4AEA-BE55-4B46B1A67DB1}"/>
            </c:ext>
          </c:extLst>
        </c:ser>
        <c:ser>
          <c:idx val="2"/>
          <c:order val="2"/>
          <c:tx>
            <c:v>Desserte moyenne (C)</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Analyse_desserte_TP!$E$2:$E$10</c:f>
              <c:numCache>
                <c:formatCode>#,##0</c:formatCode>
                <c:ptCount val="9"/>
                <c:pt idx="0">
                  <c:v>999.21198306897099</c:v>
                </c:pt>
                <c:pt idx="1">
                  <c:v>271.72768676343003</c:v>
                </c:pt>
                <c:pt idx="2">
                  <c:v>72.210816538936399</c:v>
                </c:pt>
                <c:pt idx="3">
                  <c:v>145.06800021781399</c:v>
                </c:pt>
                <c:pt idx="4">
                  <c:v>285.42016157658503</c:v>
                </c:pt>
                <c:pt idx="5" formatCode="General">
                  <c:v>0</c:v>
                </c:pt>
                <c:pt idx="6">
                  <c:v>18.815284117911499</c:v>
                </c:pt>
                <c:pt idx="7" formatCode="General">
                  <c:v>0</c:v>
                </c:pt>
                <c:pt idx="8" formatCode="General">
                  <c:v>0</c:v>
                </c:pt>
              </c:numCache>
            </c:numRef>
          </c:val>
          <c:extLst>
            <c:ext xmlns:c16="http://schemas.microsoft.com/office/drawing/2014/chart" uri="{C3380CC4-5D6E-409C-BE32-E72D297353CC}">
              <c16:uniqueId val="{00000002-71ED-4AEA-BE55-4B46B1A67DB1}"/>
            </c:ext>
          </c:extLst>
        </c:ser>
        <c:ser>
          <c:idx val="3"/>
          <c:order val="3"/>
          <c:tx>
            <c:v>Faible desserte (D)</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Analyse_desserte_TP!$F$2:$F$10</c:f>
              <c:numCache>
                <c:formatCode>#,##0</c:formatCode>
                <c:ptCount val="9"/>
                <c:pt idx="0">
                  <c:v>4002.5522753420896</c:v>
                </c:pt>
                <c:pt idx="1">
                  <c:v>548.22703670438204</c:v>
                </c:pt>
                <c:pt idx="2">
                  <c:v>258.86716073046301</c:v>
                </c:pt>
                <c:pt idx="3">
                  <c:v>447.826799690607</c:v>
                </c:pt>
                <c:pt idx="4">
                  <c:v>574.14861714684901</c:v>
                </c:pt>
                <c:pt idx="5" formatCode="General">
                  <c:v>0</c:v>
                </c:pt>
                <c:pt idx="6">
                  <c:v>128.16648084589201</c:v>
                </c:pt>
                <c:pt idx="7" formatCode="General">
                  <c:v>0</c:v>
                </c:pt>
                <c:pt idx="8" formatCode="General">
                  <c:v>0</c:v>
                </c:pt>
              </c:numCache>
            </c:numRef>
          </c:val>
          <c:extLst>
            <c:ext xmlns:c16="http://schemas.microsoft.com/office/drawing/2014/chart" uri="{C3380CC4-5D6E-409C-BE32-E72D297353CC}">
              <c16:uniqueId val="{00000003-71ED-4AEA-BE55-4B46B1A67DB1}"/>
            </c:ext>
          </c:extLst>
        </c:ser>
        <c:ser>
          <c:idx val="4"/>
          <c:order val="4"/>
          <c:tx>
            <c:v>Desserte marginale ou inexistante (-)</c:v>
          </c:tx>
          <c:invertIfNegative val="0"/>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Analyse_desserte_TP!$G$2:$G$10</c:f>
              <c:numCache>
                <c:formatCode>#,##0</c:formatCode>
                <c:ptCount val="9"/>
                <c:pt idx="0">
                  <c:v>5496.3214332404204</c:v>
                </c:pt>
                <c:pt idx="1">
                  <c:v>906.60728112057711</c:v>
                </c:pt>
                <c:pt idx="2">
                  <c:v>202.49223753360701</c:v>
                </c:pt>
                <c:pt idx="3">
                  <c:v>556.79598874557803</c:v>
                </c:pt>
                <c:pt idx="4">
                  <c:v>824.39076496121299</c:v>
                </c:pt>
                <c:pt idx="5" formatCode="General">
                  <c:v>0</c:v>
                </c:pt>
                <c:pt idx="6">
                  <c:v>236.93582582973298</c:v>
                </c:pt>
                <c:pt idx="7" formatCode="General">
                  <c:v>0</c:v>
                </c:pt>
                <c:pt idx="8" formatCode="General">
                  <c:v>0</c:v>
                </c:pt>
              </c:numCache>
            </c:numRef>
          </c:val>
          <c:extLst>
            <c:ext xmlns:c16="http://schemas.microsoft.com/office/drawing/2014/chart" uri="{C3380CC4-5D6E-409C-BE32-E72D297353CC}">
              <c16:uniqueId val="{00000004-71ED-4AEA-BE55-4B46B1A67DB1}"/>
            </c:ext>
          </c:extLst>
        </c:ser>
        <c:dLbls>
          <c:showLegendKey val="0"/>
          <c:showVal val="0"/>
          <c:showCatName val="0"/>
          <c:showSerName val="0"/>
          <c:showPercent val="0"/>
          <c:showBubbleSize val="0"/>
        </c:dLbls>
        <c:gapWidth val="50"/>
        <c:overlap val="100"/>
        <c:axId val="521431152"/>
        <c:axId val="521434432"/>
      </c:barChart>
      <c:catAx>
        <c:axId val="521431152"/>
        <c:scaling>
          <c:orientation val="maxMin"/>
        </c:scaling>
        <c:delete val="0"/>
        <c:axPos val="l"/>
        <c:numFmt formatCode="General" sourceLinked="1"/>
        <c:majorTickMark val="out"/>
        <c:minorTickMark val="none"/>
        <c:tickLblPos val="nextTo"/>
        <c:crossAx val="521434432"/>
        <c:crosses val="autoZero"/>
        <c:auto val="1"/>
        <c:lblAlgn val="ctr"/>
        <c:lblOffset val="100"/>
        <c:noMultiLvlLbl val="0"/>
      </c:catAx>
      <c:valAx>
        <c:axId val="521434432"/>
        <c:scaling>
          <c:orientation val="minMax"/>
        </c:scaling>
        <c:delete val="0"/>
        <c:axPos val="t"/>
        <c:majorGridlines/>
        <c:numFmt formatCode="#,##0" sourceLinked="1"/>
        <c:majorTickMark val="out"/>
        <c:minorTickMark val="none"/>
        <c:tickLblPos val="high"/>
        <c:crossAx val="52143115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Desserte des zones à bâtir par les transports publics selon les affectations principales (en pourcentages)</a:t>
            </a:r>
          </a:p>
        </c:rich>
      </c:tx>
      <c:overlay val="0"/>
    </c:title>
    <c:autoTitleDeleted val="0"/>
    <c:plotArea>
      <c:layout/>
      <c:barChart>
        <c:barDir val="bar"/>
        <c:grouping val="percentStacked"/>
        <c:varyColors val="0"/>
        <c:ser>
          <c:idx val="0"/>
          <c:order val="0"/>
          <c:tx>
            <c:v>Très bonne desserte (A)</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8-7F79-4C6F-833B-71066AFA275D}"/>
                </c:ext>
              </c:extLst>
            </c:dLbl>
            <c:dLbl>
              <c:idx val="6"/>
              <c:delete val="1"/>
              <c:extLst>
                <c:ext xmlns:c15="http://schemas.microsoft.com/office/drawing/2012/chart" uri="{CE6537A1-D6FC-4f65-9D91-7224C49458BB}"/>
                <c:ext xmlns:c16="http://schemas.microsoft.com/office/drawing/2014/chart" uri="{C3380CC4-5D6E-409C-BE32-E72D297353CC}">
                  <c16:uniqueId val="{00000007-7F79-4C6F-833B-71066AFA275D}"/>
                </c:ext>
              </c:extLst>
            </c:dLbl>
            <c:dLbl>
              <c:idx val="7"/>
              <c:delete val="1"/>
              <c:extLst>
                <c:ext xmlns:c15="http://schemas.microsoft.com/office/drawing/2012/chart" uri="{CE6537A1-D6FC-4f65-9D91-7224C49458BB}"/>
                <c:ext xmlns:c16="http://schemas.microsoft.com/office/drawing/2014/chart" uri="{C3380CC4-5D6E-409C-BE32-E72D297353CC}">
                  <c16:uniqueId val="{00000006-7F79-4C6F-833B-71066AFA275D}"/>
                </c:ext>
              </c:extLst>
            </c:dLbl>
            <c:dLbl>
              <c:idx val="8"/>
              <c:delete val="1"/>
              <c:extLst>
                <c:ext xmlns:c15="http://schemas.microsoft.com/office/drawing/2012/chart" uri="{CE6537A1-D6FC-4f65-9D91-7224C49458BB}"/>
                <c:ext xmlns:c16="http://schemas.microsoft.com/office/drawing/2014/chart" uri="{C3380CC4-5D6E-409C-BE32-E72D297353CC}">
                  <c16:uniqueId val="{00000005-7F79-4C6F-833B-71066AFA275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Analyse_desserte_TP!$H$2:$H$10</c:f>
              <c:numCache>
                <c:formatCode>0%</c:formatCode>
                <c:ptCount val="9"/>
                <c:pt idx="0">
                  <c:v>9.443638924313531E-3</c:v>
                </c:pt>
                <c:pt idx="1">
                  <c:v>1.1788160067697584E-2</c:v>
                </c:pt>
                <c:pt idx="2">
                  <c:v>2.1808508864231951E-2</c:v>
                </c:pt>
                <c:pt idx="3">
                  <c:v>3.4997641946468205E-2</c:v>
                </c:pt>
                <c:pt idx="4">
                  <c:v>2.5265041124234295E-2</c:v>
                </c:pt>
                <c:pt idx="5" formatCode="General">
                  <c:v>0</c:v>
                </c:pt>
                <c:pt idx="6">
                  <c:v>0</c:v>
                </c:pt>
                <c:pt idx="7" formatCode="General">
                  <c:v>0</c:v>
                </c:pt>
                <c:pt idx="8" formatCode="General">
                  <c:v>0</c:v>
                </c:pt>
              </c:numCache>
            </c:numRef>
          </c:val>
          <c:extLst>
            <c:ext xmlns:c16="http://schemas.microsoft.com/office/drawing/2014/chart" uri="{C3380CC4-5D6E-409C-BE32-E72D297353CC}">
              <c16:uniqueId val="{00000000-7F79-4C6F-833B-71066AFA275D}"/>
            </c:ext>
          </c:extLst>
        </c:ser>
        <c:ser>
          <c:idx val="1"/>
          <c:order val="1"/>
          <c:tx>
            <c:v>Bonne desserte (B)</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B-7F79-4C6F-833B-71066AFA275D}"/>
                </c:ext>
              </c:extLst>
            </c:dLbl>
            <c:dLbl>
              <c:idx val="7"/>
              <c:delete val="1"/>
              <c:extLst>
                <c:ext xmlns:c15="http://schemas.microsoft.com/office/drawing/2012/chart" uri="{CE6537A1-D6FC-4f65-9D91-7224C49458BB}"/>
                <c:ext xmlns:c16="http://schemas.microsoft.com/office/drawing/2014/chart" uri="{C3380CC4-5D6E-409C-BE32-E72D297353CC}">
                  <c16:uniqueId val="{0000000A-7F79-4C6F-833B-71066AFA275D}"/>
                </c:ext>
              </c:extLst>
            </c:dLbl>
            <c:dLbl>
              <c:idx val="8"/>
              <c:delete val="1"/>
              <c:extLst>
                <c:ext xmlns:c15="http://schemas.microsoft.com/office/drawing/2012/chart" uri="{CE6537A1-D6FC-4f65-9D91-7224C49458BB}"/>
                <c:ext xmlns:c16="http://schemas.microsoft.com/office/drawing/2014/chart" uri="{C3380CC4-5D6E-409C-BE32-E72D297353CC}">
                  <c16:uniqueId val="{00000009-7F79-4C6F-833B-71066AFA275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Analyse_desserte_TP!$I$2:$I$10</c:f>
              <c:numCache>
                <c:formatCode>0%</c:formatCode>
                <c:ptCount val="9"/>
                <c:pt idx="0">
                  <c:v>2.1543690042740118E-2</c:v>
                </c:pt>
                <c:pt idx="1">
                  <c:v>4.9351935284550438E-2</c:v>
                </c:pt>
                <c:pt idx="2">
                  <c:v>3.6948497905536927E-2</c:v>
                </c:pt>
                <c:pt idx="3">
                  <c:v>0.10032073593431354</c:v>
                </c:pt>
                <c:pt idx="4">
                  <c:v>6.0936574015765792E-2</c:v>
                </c:pt>
                <c:pt idx="5" formatCode="General">
                  <c:v>0</c:v>
                </c:pt>
                <c:pt idx="6">
                  <c:v>9.0910442878559886E-3</c:v>
                </c:pt>
                <c:pt idx="7" formatCode="General">
                  <c:v>0</c:v>
                </c:pt>
                <c:pt idx="8" formatCode="General">
                  <c:v>0</c:v>
                </c:pt>
              </c:numCache>
            </c:numRef>
          </c:val>
          <c:extLst>
            <c:ext xmlns:c16="http://schemas.microsoft.com/office/drawing/2014/chart" uri="{C3380CC4-5D6E-409C-BE32-E72D297353CC}">
              <c16:uniqueId val="{00000001-7F79-4C6F-833B-71066AFA275D}"/>
            </c:ext>
          </c:extLst>
        </c:ser>
        <c:ser>
          <c:idx val="2"/>
          <c:order val="2"/>
          <c:tx>
            <c:v>Desserte moyenne (C)</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E-7F79-4C6F-833B-71066AFA275D}"/>
                </c:ext>
              </c:extLst>
            </c:dLbl>
            <c:dLbl>
              <c:idx val="7"/>
              <c:delete val="1"/>
              <c:extLst>
                <c:ext xmlns:c15="http://schemas.microsoft.com/office/drawing/2012/chart" uri="{CE6537A1-D6FC-4f65-9D91-7224C49458BB}"/>
                <c:ext xmlns:c16="http://schemas.microsoft.com/office/drawing/2014/chart" uri="{C3380CC4-5D6E-409C-BE32-E72D297353CC}">
                  <c16:uniqueId val="{0000000D-7F79-4C6F-833B-71066AFA275D}"/>
                </c:ext>
              </c:extLst>
            </c:dLbl>
            <c:dLbl>
              <c:idx val="8"/>
              <c:delete val="1"/>
              <c:extLst>
                <c:ext xmlns:c15="http://schemas.microsoft.com/office/drawing/2012/chart" uri="{CE6537A1-D6FC-4f65-9D91-7224C49458BB}"/>
                <c:ext xmlns:c16="http://schemas.microsoft.com/office/drawing/2014/chart" uri="{C3380CC4-5D6E-409C-BE32-E72D297353CC}">
                  <c16:uniqueId val="{0000000C-7F79-4C6F-833B-71066AFA275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Analyse_desserte_TP!$J$2:$J$10</c:f>
              <c:numCache>
                <c:formatCode>0%</c:formatCode>
                <c:ptCount val="9"/>
                <c:pt idx="0">
                  <c:v>9.223101249895331E-2</c:v>
                </c:pt>
                <c:pt idx="1">
                  <c:v>0.14775851050057548</c:v>
                </c:pt>
                <c:pt idx="2">
                  <c:v>0.12738328193188456</c:v>
                </c:pt>
                <c:pt idx="3">
                  <c:v>0.10910553949274192</c:v>
                </c:pt>
                <c:pt idx="4">
                  <c:v>0.1548828673665609</c:v>
                </c:pt>
                <c:pt idx="5" formatCode="General">
                  <c:v>0</c:v>
                </c:pt>
                <c:pt idx="6">
                  <c:v>4.856311350092183E-2</c:v>
                </c:pt>
                <c:pt idx="7" formatCode="General">
                  <c:v>0</c:v>
                </c:pt>
                <c:pt idx="8" formatCode="General">
                  <c:v>0</c:v>
                </c:pt>
              </c:numCache>
            </c:numRef>
          </c:val>
          <c:extLst>
            <c:ext xmlns:c16="http://schemas.microsoft.com/office/drawing/2014/chart" uri="{C3380CC4-5D6E-409C-BE32-E72D297353CC}">
              <c16:uniqueId val="{00000002-7F79-4C6F-833B-71066AFA275D}"/>
            </c:ext>
          </c:extLst>
        </c:ser>
        <c:ser>
          <c:idx val="3"/>
          <c:order val="3"/>
          <c:tx>
            <c:v>Faible desserte (D)</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11-7F79-4C6F-833B-71066AFA275D}"/>
                </c:ext>
              </c:extLst>
            </c:dLbl>
            <c:dLbl>
              <c:idx val="7"/>
              <c:delete val="1"/>
              <c:extLst>
                <c:ext xmlns:c15="http://schemas.microsoft.com/office/drawing/2012/chart" uri="{CE6537A1-D6FC-4f65-9D91-7224C49458BB}"/>
                <c:ext xmlns:c16="http://schemas.microsoft.com/office/drawing/2014/chart" uri="{C3380CC4-5D6E-409C-BE32-E72D297353CC}">
                  <c16:uniqueId val="{00000010-7F79-4C6F-833B-71066AFA275D}"/>
                </c:ext>
              </c:extLst>
            </c:dLbl>
            <c:dLbl>
              <c:idx val="8"/>
              <c:delete val="1"/>
              <c:extLst>
                <c:ext xmlns:c15="http://schemas.microsoft.com/office/drawing/2012/chart" uri="{CE6537A1-D6FC-4f65-9D91-7224C49458BB}"/>
                <c:ext xmlns:c16="http://schemas.microsoft.com/office/drawing/2014/chart" uri="{C3380CC4-5D6E-409C-BE32-E72D297353CC}">
                  <c16:uniqueId val="{0000000F-7F79-4C6F-833B-71066AFA275D}"/>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Analyse_desserte_TP!$K$2:$K$10</c:f>
              <c:numCache>
                <c:formatCode>0%</c:formatCode>
                <c:ptCount val="9"/>
                <c:pt idx="0">
                  <c:v>0.36945058224878086</c:v>
                </c:pt>
                <c:pt idx="1">
                  <c:v>0.29811172841620698</c:v>
                </c:pt>
                <c:pt idx="2">
                  <c:v>0.45665386570521033</c:v>
                </c:pt>
                <c:pt idx="3">
                  <c:v>0.33681021663075089</c:v>
                </c:pt>
                <c:pt idx="4">
                  <c:v>0.31156097602582594</c:v>
                </c:pt>
                <c:pt idx="5" formatCode="General">
                  <c:v>0</c:v>
                </c:pt>
                <c:pt idx="6">
                  <c:v>0.33080358060644904</c:v>
                </c:pt>
                <c:pt idx="7" formatCode="General">
                  <c:v>0</c:v>
                </c:pt>
                <c:pt idx="8" formatCode="General">
                  <c:v>0</c:v>
                </c:pt>
              </c:numCache>
            </c:numRef>
          </c:val>
          <c:extLst>
            <c:ext xmlns:c16="http://schemas.microsoft.com/office/drawing/2014/chart" uri="{C3380CC4-5D6E-409C-BE32-E72D297353CC}">
              <c16:uniqueId val="{00000003-7F79-4C6F-833B-71066AFA275D}"/>
            </c:ext>
          </c:extLst>
        </c:ser>
        <c:ser>
          <c:idx val="4"/>
          <c:order val="4"/>
          <c:tx>
            <c:v>Desserte marginale ou inexistante (-)</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14-7F79-4C6F-833B-71066AFA275D}"/>
                </c:ext>
              </c:extLst>
            </c:dLbl>
            <c:dLbl>
              <c:idx val="7"/>
              <c:delete val="1"/>
              <c:extLst>
                <c:ext xmlns:c15="http://schemas.microsoft.com/office/drawing/2012/chart" uri="{CE6537A1-D6FC-4f65-9D91-7224C49458BB}"/>
                <c:ext xmlns:c16="http://schemas.microsoft.com/office/drawing/2014/chart" uri="{C3380CC4-5D6E-409C-BE32-E72D297353CC}">
                  <c16:uniqueId val="{00000013-7F79-4C6F-833B-71066AFA275D}"/>
                </c:ext>
              </c:extLst>
            </c:dLbl>
            <c:dLbl>
              <c:idx val="8"/>
              <c:delete val="1"/>
              <c:extLst>
                <c:ext xmlns:c15="http://schemas.microsoft.com/office/drawing/2012/chart" uri="{CE6537A1-D6FC-4f65-9D91-7224C49458BB}"/>
                <c:ext xmlns:c16="http://schemas.microsoft.com/office/drawing/2014/chart" uri="{C3380CC4-5D6E-409C-BE32-E72D297353CC}">
                  <c16:uniqueId val="{00000012-7F79-4C6F-833B-71066AFA275D}"/>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Analyse_desserte_TP!$B$2:$B$10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Analyse_desserte_TP!$L$2:$L$10</c:f>
              <c:numCache>
                <c:formatCode>0%</c:formatCode>
                <c:ptCount val="9"/>
                <c:pt idx="0">
                  <c:v>0.50733107628521212</c:v>
                </c:pt>
                <c:pt idx="1">
                  <c:v>0.49298966573096958</c:v>
                </c:pt>
                <c:pt idx="2">
                  <c:v>0.35720584559313612</c:v>
                </c:pt>
                <c:pt idx="3">
                  <c:v>0.41876586599572535</c:v>
                </c:pt>
                <c:pt idx="4">
                  <c:v>0.44735454146761305</c:v>
                </c:pt>
                <c:pt idx="5" formatCode="General">
                  <c:v>0</c:v>
                </c:pt>
                <c:pt idx="6">
                  <c:v>0.61154226160477321</c:v>
                </c:pt>
                <c:pt idx="7" formatCode="General">
                  <c:v>0</c:v>
                </c:pt>
                <c:pt idx="8" formatCode="General">
                  <c:v>0</c:v>
                </c:pt>
              </c:numCache>
            </c:numRef>
          </c:val>
          <c:extLst>
            <c:ext xmlns:c16="http://schemas.microsoft.com/office/drawing/2014/chart" uri="{C3380CC4-5D6E-409C-BE32-E72D297353CC}">
              <c16:uniqueId val="{00000004-7F79-4C6F-833B-71066AFA275D}"/>
            </c:ext>
          </c:extLst>
        </c:ser>
        <c:dLbls>
          <c:showLegendKey val="0"/>
          <c:showVal val="0"/>
          <c:showCatName val="0"/>
          <c:showSerName val="0"/>
          <c:showPercent val="0"/>
          <c:showBubbleSize val="0"/>
        </c:dLbls>
        <c:gapWidth val="50"/>
        <c:overlap val="100"/>
        <c:axId val="987296056"/>
        <c:axId val="987296384"/>
      </c:barChart>
      <c:catAx>
        <c:axId val="987296056"/>
        <c:scaling>
          <c:orientation val="maxMin"/>
        </c:scaling>
        <c:delete val="0"/>
        <c:axPos val="l"/>
        <c:numFmt formatCode="General" sourceLinked="1"/>
        <c:majorTickMark val="out"/>
        <c:minorTickMark val="none"/>
        <c:tickLblPos val="nextTo"/>
        <c:crossAx val="987296384"/>
        <c:crosses val="autoZero"/>
        <c:auto val="1"/>
        <c:lblAlgn val="ctr"/>
        <c:lblOffset val="100"/>
        <c:noMultiLvlLbl val="0"/>
      </c:catAx>
      <c:valAx>
        <c:axId val="987296384"/>
        <c:scaling>
          <c:orientation val="minMax"/>
        </c:scaling>
        <c:delete val="0"/>
        <c:axPos val="t"/>
        <c:majorGridlines/>
        <c:numFmt formatCode="0%" sourceLinked="1"/>
        <c:majorTickMark val="out"/>
        <c:minorTickMark val="none"/>
        <c:tickLblPos val="high"/>
        <c:crossAx val="98729605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Surface des zones à bâtir par affectation principale, 2017 et 2022 (en hectares)</a:t>
            </a:r>
          </a:p>
        </c:rich>
      </c:tx>
      <c:overlay val="0"/>
    </c:title>
    <c:autoTitleDeleted val="0"/>
    <c:plotArea>
      <c:layout/>
      <c:barChart>
        <c:barDir val="bar"/>
        <c:grouping val="clustered"/>
        <c:varyColors val="0"/>
        <c:ser>
          <c:idx val="0"/>
          <c:order val="0"/>
          <c:tx>
            <c:v>Surface des zones à bâtir 2017</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4-7308-4F0F-8124-7F9DA0A68408}"/>
                </c:ext>
              </c:extLst>
            </c:dLbl>
            <c:dLbl>
              <c:idx val="7"/>
              <c:delete val="1"/>
              <c:extLst>
                <c:ext xmlns:c15="http://schemas.microsoft.com/office/drawing/2012/chart" uri="{CE6537A1-D6FC-4f65-9D91-7224C49458BB}"/>
                <c:ext xmlns:c16="http://schemas.microsoft.com/office/drawing/2014/chart" uri="{C3380CC4-5D6E-409C-BE32-E72D297353CC}">
                  <c16:uniqueId val="{00000003-7308-4F0F-8124-7F9DA0A68408}"/>
                </c:ext>
              </c:extLst>
            </c:dLbl>
            <c:dLbl>
              <c:idx val="8"/>
              <c:delete val="1"/>
              <c:extLst>
                <c:ext xmlns:c15="http://schemas.microsoft.com/office/drawing/2012/chart" uri="{CE6537A1-D6FC-4f65-9D91-7224C49458BB}"/>
                <c:ext xmlns:c16="http://schemas.microsoft.com/office/drawing/2014/chart" uri="{C3380CC4-5D6E-409C-BE32-E72D297353CC}">
                  <c16:uniqueId val="{00000002-7308-4F0F-8124-7F9DA0A6840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Comparaison_2017_2022!$B$2:$B$10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Comparaison_2017_2022!$C$2:$C$10</c:f>
              <c:numCache>
                <c:formatCode>#,##0</c:formatCode>
                <c:ptCount val="9"/>
                <c:pt idx="0">
                  <c:v>11291.967549999999</c:v>
                </c:pt>
                <c:pt idx="1">
                  <c:v>1854.602253</c:v>
                </c:pt>
                <c:pt idx="2">
                  <c:v>528.05839919999994</c:v>
                </c:pt>
                <c:pt idx="3">
                  <c:v>1309.165943</c:v>
                </c:pt>
                <c:pt idx="4">
                  <c:v>1948.8427839999999</c:v>
                </c:pt>
                <c:pt idx="5" formatCode="General">
                  <c:v>0</c:v>
                </c:pt>
                <c:pt idx="6">
                  <c:v>251.34571970000002</c:v>
                </c:pt>
                <c:pt idx="7" formatCode="General">
                  <c:v>0</c:v>
                </c:pt>
                <c:pt idx="8" formatCode="General">
                  <c:v>0</c:v>
                </c:pt>
              </c:numCache>
            </c:numRef>
          </c:val>
          <c:extLst>
            <c:ext xmlns:c16="http://schemas.microsoft.com/office/drawing/2014/chart" uri="{C3380CC4-5D6E-409C-BE32-E72D297353CC}">
              <c16:uniqueId val="{00000000-7308-4F0F-8124-7F9DA0A68408}"/>
            </c:ext>
          </c:extLst>
        </c:ser>
        <c:ser>
          <c:idx val="1"/>
          <c:order val="1"/>
          <c:tx>
            <c:v>Surface des zones à bâtir 2022</c:v>
          </c:tx>
          <c:invertIfNegative val="0"/>
          <c:dLbls>
            <c:dLbl>
              <c:idx val="5"/>
              <c:delete val="1"/>
              <c:extLst>
                <c:ext xmlns:c15="http://schemas.microsoft.com/office/drawing/2012/chart" uri="{CE6537A1-D6FC-4f65-9D91-7224C49458BB}"/>
                <c:ext xmlns:c16="http://schemas.microsoft.com/office/drawing/2014/chart" uri="{C3380CC4-5D6E-409C-BE32-E72D297353CC}">
                  <c16:uniqueId val="{00000007-7308-4F0F-8124-7F9DA0A68408}"/>
                </c:ext>
              </c:extLst>
            </c:dLbl>
            <c:dLbl>
              <c:idx val="7"/>
              <c:delete val="1"/>
              <c:extLst>
                <c:ext xmlns:c15="http://schemas.microsoft.com/office/drawing/2012/chart" uri="{CE6537A1-D6FC-4f65-9D91-7224C49458BB}"/>
                <c:ext xmlns:c16="http://schemas.microsoft.com/office/drawing/2014/chart" uri="{C3380CC4-5D6E-409C-BE32-E72D297353CC}">
                  <c16:uniqueId val="{00000006-7308-4F0F-8124-7F9DA0A68408}"/>
                </c:ext>
              </c:extLst>
            </c:dLbl>
            <c:dLbl>
              <c:idx val="8"/>
              <c:delete val="1"/>
              <c:extLst>
                <c:ext xmlns:c15="http://schemas.microsoft.com/office/drawing/2012/chart" uri="{CE6537A1-D6FC-4f65-9D91-7224C49458BB}"/>
                <c:ext xmlns:c16="http://schemas.microsoft.com/office/drawing/2014/chart" uri="{C3380CC4-5D6E-409C-BE32-E72D297353CC}">
                  <c16:uniqueId val="{00000005-7308-4F0F-8124-7F9DA0A68408}"/>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Comparaison_2017_2022!$B$2:$B$10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Comparaison_2017_2022!$D$2:$D$10</c:f>
              <c:numCache>
                <c:formatCode>#,##0</c:formatCode>
                <c:ptCount val="9"/>
                <c:pt idx="0">
                  <c:v>10833.796095215999</c:v>
                </c:pt>
                <c:pt idx="1">
                  <c:v>1838.99855137189</c:v>
                </c:pt>
                <c:pt idx="2">
                  <c:v>566.87828609683504</c:v>
                </c:pt>
                <c:pt idx="3">
                  <c:v>1329.61168509197</c:v>
                </c:pt>
                <c:pt idx="4">
                  <c:v>1842.8130008013402</c:v>
                </c:pt>
                <c:pt idx="5" formatCode="General">
                  <c:v>0</c:v>
                </c:pt>
                <c:pt idx="6">
                  <c:v>387.43982338682702</c:v>
                </c:pt>
                <c:pt idx="7" formatCode="General">
                  <c:v>0</c:v>
                </c:pt>
                <c:pt idx="8" formatCode="General">
                  <c:v>0</c:v>
                </c:pt>
              </c:numCache>
            </c:numRef>
          </c:val>
          <c:extLst>
            <c:ext xmlns:c16="http://schemas.microsoft.com/office/drawing/2014/chart" uri="{C3380CC4-5D6E-409C-BE32-E72D297353CC}">
              <c16:uniqueId val="{00000001-7308-4F0F-8124-7F9DA0A68408}"/>
            </c:ext>
          </c:extLst>
        </c:ser>
        <c:dLbls>
          <c:showLegendKey val="0"/>
          <c:showVal val="0"/>
          <c:showCatName val="0"/>
          <c:showSerName val="0"/>
          <c:showPercent val="0"/>
          <c:showBubbleSize val="0"/>
        </c:dLbls>
        <c:gapWidth val="50"/>
        <c:axId val="525882624"/>
        <c:axId val="525873112"/>
      </c:barChart>
      <c:catAx>
        <c:axId val="525882624"/>
        <c:scaling>
          <c:orientation val="maxMin"/>
        </c:scaling>
        <c:delete val="0"/>
        <c:axPos val="l"/>
        <c:numFmt formatCode="General" sourceLinked="1"/>
        <c:majorTickMark val="out"/>
        <c:minorTickMark val="none"/>
        <c:tickLblPos val="nextTo"/>
        <c:crossAx val="525873112"/>
        <c:crosses val="autoZero"/>
        <c:auto val="1"/>
        <c:lblAlgn val="ctr"/>
        <c:lblOffset val="100"/>
        <c:noMultiLvlLbl val="0"/>
      </c:catAx>
      <c:valAx>
        <c:axId val="525873112"/>
        <c:scaling>
          <c:orientation val="minMax"/>
        </c:scaling>
        <c:delete val="0"/>
        <c:axPos val="t"/>
        <c:majorGridlines/>
        <c:numFmt formatCode="#,##0" sourceLinked="1"/>
        <c:majorTickMark val="out"/>
        <c:minorTickMark val="none"/>
        <c:tickLblPos val="high"/>
        <c:crossAx val="525882624"/>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r>
              <a:rPr lang="de-CH" sz="1000"/>
              <a:t>Surface des zones à bâtir par affectation principale (en pourcentages)</a:t>
            </a:r>
          </a:p>
        </c:rich>
      </c:tx>
      <c:overlay val="0"/>
      <c:spPr>
        <a:noFill/>
        <a:ln>
          <a:noFill/>
        </a:ln>
        <a:effectLst/>
      </c:spPr>
      <c:txPr>
        <a:bodyPr rot="0" spcFirstLastPara="1" vertOverflow="ellipsis" vert="horz" wrap="square" anchor="ctr" anchorCtr="1"/>
        <a:lstStyle/>
        <a:p>
          <a:pPr>
            <a:defRPr sz="1000" b="1" i="0" u="none" strike="noStrike" kern="1200" baseline="0">
              <a:solidFill>
                <a:schemeClr val="tx1"/>
              </a:solidFill>
              <a:latin typeface="+mn-lt"/>
              <a:ea typeface="+mn-ea"/>
              <a:cs typeface="+mn-cs"/>
            </a:defRPr>
          </a:pPr>
          <a:endParaRPr lang="de-DE"/>
        </a:p>
      </c:txPr>
    </c:title>
    <c:autoTitleDeleted val="0"/>
    <c:plotArea>
      <c:layout/>
      <c:pieChart>
        <c:varyColors val="1"/>
        <c:ser>
          <c:idx val="0"/>
          <c:order val="0"/>
          <c:dPt>
            <c:idx val="0"/>
            <c:bubble3D val="0"/>
            <c:spPr>
              <a:solidFill>
                <a:schemeClr val="accent1">
                  <a:shade val="44000"/>
                </a:schemeClr>
              </a:solidFill>
              <a:ln>
                <a:noFill/>
              </a:ln>
              <a:effectLst/>
            </c:spPr>
            <c:extLst>
              <c:ext xmlns:c16="http://schemas.microsoft.com/office/drawing/2014/chart" uri="{C3380CC4-5D6E-409C-BE32-E72D297353CC}">
                <c16:uniqueId val="{00000001-F16C-443E-A062-4DAFBD9ADB81}"/>
              </c:ext>
            </c:extLst>
          </c:dPt>
          <c:dPt>
            <c:idx val="1"/>
            <c:bubble3D val="0"/>
            <c:spPr>
              <a:solidFill>
                <a:schemeClr val="accent1">
                  <a:shade val="58000"/>
                </a:schemeClr>
              </a:solidFill>
              <a:ln>
                <a:noFill/>
              </a:ln>
              <a:effectLst/>
            </c:spPr>
            <c:extLst>
              <c:ext xmlns:c16="http://schemas.microsoft.com/office/drawing/2014/chart" uri="{C3380CC4-5D6E-409C-BE32-E72D297353CC}">
                <c16:uniqueId val="{00000002-F16C-443E-A062-4DAFBD9ADB81}"/>
              </c:ext>
            </c:extLst>
          </c:dPt>
          <c:dPt>
            <c:idx val="2"/>
            <c:bubble3D val="0"/>
            <c:spPr>
              <a:solidFill>
                <a:schemeClr val="accent1">
                  <a:shade val="72000"/>
                </a:schemeClr>
              </a:solidFill>
              <a:ln>
                <a:noFill/>
              </a:ln>
              <a:effectLst/>
            </c:spPr>
            <c:extLst>
              <c:ext xmlns:c16="http://schemas.microsoft.com/office/drawing/2014/chart" uri="{C3380CC4-5D6E-409C-BE32-E72D297353CC}">
                <c16:uniqueId val="{00000003-F16C-443E-A062-4DAFBD9ADB81}"/>
              </c:ext>
            </c:extLst>
          </c:dPt>
          <c:dPt>
            <c:idx val="3"/>
            <c:bubble3D val="0"/>
            <c:spPr>
              <a:solidFill>
                <a:schemeClr val="accent1">
                  <a:shade val="86000"/>
                </a:schemeClr>
              </a:solidFill>
              <a:ln>
                <a:noFill/>
              </a:ln>
              <a:effectLst/>
            </c:spPr>
            <c:extLst>
              <c:ext xmlns:c16="http://schemas.microsoft.com/office/drawing/2014/chart" uri="{C3380CC4-5D6E-409C-BE32-E72D297353CC}">
                <c16:uniqueId val="{00000004-F16C-443E-A062-4DAFBD9ADB81}"/>
              </c:ext>
            </c:extLst>
          </c:dPt>
          <c:dPt>
            <c:idx val="4"/>
            <c:bubble3D val="0"/>
            <c:spPr>
              <a:solidFill>
                <a:schemeClr val="accent1"/>
              </a:solidFill>
              <a:ln>
                <a:noFill/>
              </a:ln>
              <a:effectLst/>
            </c:spPr>
            <c:extLst>
              <c:ext xmlns:c16="http://schemas.microsoft.com/office/drawing/2014/chart" uri="{C3380CC4-5D6E-409C-BE32-E72D297353CC}">
                <c16:uniqueId val="{00000009-EC52-49E0-B18E-67E0CDA87DDB}"/>
              </c:ext>
            </c:extLst>
          </c:dPt>
          <c:dPt>
            <c:idx val="5"/>
            <c:bubble3D val="0"/>
            <c:spPr>
              <a:solidFill>
                <a:schemeClr val="accent1">
                  <a:tint val="86000"/>
                </a:schemeClr>
              </a:solidFill>
              <a:ln>
                <a:noFill/>
              </a:ln>
              <a:effectLst/>
            </c:spPr>
            <c:extLst>
              <c:ext xmlns:c16="http://schemas.microsoft.com/office/drawing/2014/chart" uri="{C3380CC4-5D6E-409C-BE32-E72D297353CC}">
                <c16:uniqueId val="{00000007-F16C-443E-A062-4DAFBD9ADB81}"/>
              </c:ext>
            </c:extLst>
          </c:dPt>
          <c:dPt>
            <c:idx val="6"/>
            <c:bubble3D val="0"/>
            <c:spPr>
              <a:solidFill>
                <a:schemeClr val="accent1">
                  <a:tint val="72000"/>
                </a:schemeClr>
              </a:solidFill>
              <a:ln>
                <a:noFill/>
              </a:ln>
              <a:effectLst/>
            </c:spPr>
            <c:extLst>
              <c:ext xmlns:c16="http://schemas.microsoft.com/office/drawing/2014/chart" uri="{C3380CC4-5D6E-409C-BE32-E72D297353CC}">
                <c16:uniqueId val="{0000000D-EC52-49E0-B18E-67E0CDA87DDB}"/>
              </c:ext>
            </c:extLst>
          </c:dPt>
          <c:dPt>
            <c:idx val="7"/>
            <c:bubble3D val="0"/>
            <c:spPr>
              <a:solidFill>
                <a:schemeClr val="accent1">
                  <a:tint val="58000"/>
                </a:schemeClr>
              </a:solidFill>
              <a:ln>
                <a:noFill/>
              </a:ln>
              <a:effectLst/>
            </c:spPr>
            <c:extLst>
              <c:ext xmlns:c16="http://schemas.microsoft.com/office/drawing/2014/chart" uri="{C3380CC4-5D6E-409C-BE32-E72D297353CC}">
                <c16:uniqueId val="{00000006-F16C-443E-A062-4DAFBD9ADB81}"/>
              </c:ext>
            </c:extLst>
          </c:dPt>
          <c:dPt>
            <c:idx val="8"/>
            <c:bubble3D val="0"/>
            <c:spPr>
              <a:solidFill>
                <a:schemeClr val="accent1">
                  <a:tint val="44000"/>
                </a:schemeClr>
              </a:solidFill>
              <a:ln>
                <a:noFill/>
              </a:ln>
              <a:effectLst/>
            </c:spPr>
            <c:extLst>
              <c:ext xmlns:c16="http://schemas.microsoft.com/office/drawing/2014/chart" uri="{C3380CC4-5D6E-409C-BE32-E72D297353CC}">
                <c16:uniqueId val="{00000005-F16C-443E-A062-4DAFBD9ADB81}"/>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1-F16C-443E-A062-4DAFBD9ADB81}"/>
                </c:ext>
              </c:extLst>
            </c:dLbl>
            <c:dLbl>
              <c:idx val="1"/>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2-F16C-443E-A062-4DAFBD9ADB81}"/>
                </c:ext>
              </c:extLst>
            </c:dLbl>
            <c:dLbl>
              <c:idx val="2"/>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3-F16C-443E-A062-4DAFBD9ADB81}"/>
                </c:ext>
              </c:extLst>
            </c:dLbl>
            <c:dLbl>
              <c:idx val="3"/>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FFFFFF"/>
                      </a:solidFill>
                      <a:latin typeface="+mn-lt"/>
                      <a:ea typeface="+mn-ea"/>
                      <a:cs typeface="+mn-cs"/>
                    </a:defRPr>
                  </a:pPr>
                  <a:endParaRPr lang="de-DE"/>
                </a:p>
              </c:txPr>
              <c:showLegendKey val="0"/>
              <c:showVal val="0"/>
              <c:showCatName val="0"/>
              <c:showSerName val="0"/>
              <c:showPercent val="1"/>
              <c:showBubbleSize val="0"/>
              <c:extLst>
                <c:ext xmlns:c16="http://schemas.microsoft.com/office/drawing/2014/chart" uri="{C3380CC4-5D6E-409C-BE32-E72D297353CC}">
                  <c16:uniqueId val="{00000004-F16C-443E-A062-4DAFBD9ADB81}"/>
                </c:ext>
              </c:extLst>
            </c:dLbl>
            <c:dLbl>
              <c:idx val="5"/>
              <c:delete val="1"/>
              <c:extLst>
                <c:ext xmlns:c15="http://schemas.microsoft.com/office/drawing/2012/chart" uri="{CE6537A1-D6FC-4f65-9D91-7224C49458BB}"/>
                <c:ext xmlns:c16="http://schemas.microsoft.com/office/drawing/2014/chart" uri="{C3380CC4-5D6E-409C-BE32-E72D297353CC}">
                  <c16:uniqueId val="{00000007-F16C-443E-A062-4DAFBD9ADB81}"/>
                </c:ext>
              </c:extLst>
            </c:dLbl>
            <c:dLbl>
              <c:idx val="7"/>
              <c:delete val="1"/>
              <c:extLst>
                <c:ext xmlns:c15="http://schemas.microsoft.com/office/drawing/2012/chart" uri="{CE6537A1-D6FC-4f65-9D91-7224C49458BB}"/>
                <c:ext xmlns:c16="http://schemas.microsoft.com/office/drawing/2014/chart" uri="{C3380CC4-5D6E-409C-BE32-E72D297353CC}">
                  <c16:uniqueId val="{00000006-F16C-443E-A062-4DAFBD9ADB81}"/>
                </c:ext>
              </c:extLst>
            </c:dLbl>
            <c:dLbl>
              <c:idx val="8"/>
              <c:delete val="1"/>
              <c:extLst>
                <c:ext xmlns:c15="http://schemas.microsoft.com/office/drawing/2012/chart" uri="{CE6537A1-D6FC-4f65-9D91-7224C49458BB}"/>
                <c:ext xmlns:c16="http://schemas.microsoft.com/office/drawing/2014/chart" uri="{C3380CC4-5D6E-409C-BE32-E72D297353CC}">
                  <c16:uniqueId val="{00000005-F16C-443E-A062-4DAFBD9ADB81}"/>
                </c:ext>
              </c:extLst>
            </c:dLbl>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chemeClr val="tx1"/>
                    </a:solidFill>
                    <a:latin typeface="+mn-lt"/>
                    <a:ea typeface="+mn-ea"/>
                    <a:cs typeface="+mn-cs"/>
                  </a:defRPr>
                </a:pPr>
                <a:endParaRPr lang="de-DE"/>
              </a:p>
            </c:txPr>
            <c:showLegendKey val="0"/>
            <c:showVal val="0"/>
            <c:showCatName val="0"/>
            <c:showSerName val="0"/>
            <c:showPercent val="1"/>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extLst>
          </c:dLbls>
          <c:cat>
            <c:strRef>
              <c:f>Statistique_Aff_principale!$B$2:$B$10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Statistique_Aff_principale!$C$2:$C$10</c:f>
              <c:numCache>
                <c:formatCode>#,##0</c:formatCode>
                <c:ptCount val="9"/>
                <c:pt idx="0">
                  <c:v>10833.796095215999</c:v>
                </c:pt>
                <c:pt idx="1">
                  <c:v>1838.99855137189</c:v>
                </c:pt>
                <c:pt idx="2">
                  <c:v>566.87828609683504</c:v>
                </c:pt>
                <c:pt idx="3">
                  <c:v>1329.61168509197</c:v>
                </c:pt>
                <c:pt idx="4">
                  <c:v>1842.8130008013402</c:v>
                </c:pt>
                <c:pt idx="5" formatCode="General">
                  <c:v>0</c:v>
                </c:pt>
                <c:pt idx="6">
                  <c:v>387.43982338682702</c:v>
                </c:pt>
                <c:pt idx="7" formatCode="General">
                  <c:v>0</c:v>
                </c:pt>
                <c:pt idx="8" formatCode="General">
                  <c:v>0</c:v>
                </c:pt>
              </c:numCache>
            </c:numRef>
          </c:val>
          <c:extLst>
            <c:ext xmlns:c16="http://schemas.microsoft.com/office/drawing/2014/chart" uri="{C3380CC4-5D6E-409C-BE32-E72D297353CC}">
              <c16:uniqueId val="{00000000-F16C-443E-A062-4DAFBD9ADB81}"/>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67143102431579316"/>
          <c:y val="0.14803982101356272"/>
          <c:w val="0.31535311665336985"/>
          <c:h val="0.85196017898643728"/>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Surface des zones à bâtir par type de commune OFS (en hectares)</a:t>
            </a:r>
          </a:p>
        </c:rich>
      </c:tx>
      <c:overlay val="0"/>
    </c:title>
    <c:autoTitleDeleted val="0"/>
    <c:plotArea>
      <c:layout/>
      <c:barChart>
        <c:barDir val="bar"/>
        <c:grouping val="clustered"/>
        <c:varyColors val="0"/>
        <c:ser>
          <c:idx val="0"/>
          <c:order val="0"/>
          <c:tx>
            <c:v>Surface des zones à bâtir [ha]</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2-C09B-44BE-A0AA-FA9FFB33544B}"/>
                </c:ext>
              </c:extLst>
            </c:dLbl>
            <c:dLbl>
              <c:idx val="7"/>
              <c:delete val="1"/>
              <c:extLst>
                <c:ext xmlns:c15="http://schemas.microsoft.com/office/drawing/2012/chart" uri="{CE6537A1-D6FC-4f65-9D91-7224C49458BB}"/>
                <c:ext xmlns:c16="http://schemas.microsoft.com/office/drawing/2014/chart" uri="{C3380CC4-5D6E-409C-BE32-E72D297353CC}">
                  <c16:uniqueId val="{00000001-C09B-44BE-A0AA-FA9FFB33544B}"/>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Statistique_Types_comm_OFS9!$C$2:$C$10</c:f>
              <c:numCache>
                <c:formatCode>#,##0</c:formatCode>
                <c:ptCount val="9"/>
                <c:pt idx="0" formatCode="General">
                  <c:v>0</c:v>
                </c:pt>
                <c:pt idx="1">
                  <c:v>2317.24334275605</c:v>
                </c:pt>
                <c:pt idx="2">
                  <c:v>4546.3218820625698</c:v>
                </c:pt>
                <c:pt idx="3">
                  <c:v>233.77369303802001</c:v>
                </c:pt>
                <c:pt idx="4">
                  <c:v>3061.1947750204204</c:v>
                </c:pt>
                <c:pt idx="5">
                  <c:v>1396.87005519994</c:v>
                </c:pt>
                <c:pt idx="6">
                  <c:v>1376.9525681964799</c:v>
                </c:pt>
                <c:pt idx="7" formatCode="General">
                  <c:v>0</c:v>
                </c:pt>
                <c:pt idx="8">
                  <c:v>3867.1811256914602</c:v>
                </c:pt>
              </c:numCache>
            </c:numRef>
          </c:val>
          <c:extLst>
            <c:ext xmlns:c16="http://schemas.microsoft.com/office/drawing/2014/chart" uri="{C3380CC4-5D6E-409C-BE32-E72D297353CC}">
              <c16:uniqueId val="{00000000-C09B-44BE-A0AA-FA9FFB33544B}"/>
            </c:ext>
          </c:extLst>
        </c:ser>
        <c:dLbls>
          <c:showLegendKey val="0"/>
          <c:showVal val="0"/>
          <c:showCatName val="0"/>
          <c:showSerName val="0"/>
          <c:showPercent val="0"/>
          <c:showBubbleSize val="0"/>
        </c:dLbls>
        <c:gapWidth val="70"/>
        <c:axId val="871199504"/>
        <c:axId val="871198848"/>
      </c:barChart>
      <c:catAx>
        <c:axId val="871199504"/>
        <c:scaling>
          <c:orientation val="maxMin"/>
        </c:scaling>
        <c:delete val="0"/>
        <c:axPos val="l"/>
        <c:numFmt formatCode="General" sourceLinked="1"/>
        <c:majorTickMark val="out"/>
        <c:minorTickMark val="none"/>
        <c:tickLblPos val="nextTo"/>
        <c:crossAx val="871198848"/>
        <c:crosses val="autoZero"/>
        <c:auto val="1"/>
        <c:lblAlgn val="ctr"/>
        <c:lblOffset val="100"/>
        <c:noMultiLvlLbl val="0"/>
      </c:catAx>
      <c:valAx>
        <c:axId val="871198848"/>
        <c:scaling>
          <c:orientation val="minMax"/>
        </c:scaling>
        <c:delete val="0"/>
        <c:axPos val="t"/>
        <c:majorGridlines/>
        <c:numFmt formatCode="General" sourceLinked="1"/>
        <c:majorTickMark val="out"/>
        <c:minorTickMark val="none"/>
        <c:tickLblPos val="high"/>
        <c:crossAx val="871199504"/>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Surface de zones à bâtir par habitant selon les types de communes OFS (en m2/hab.)</a:t>
            </a:r>
          </a:p>
        </c:rich>
      </c:tx>
      <c:overlay val="0"/>
    </c:title>
    <c:autoTitleDeleted val="0"/>
    <c:plotArea>
      <c:layout/>
      <c:barChart>
        <c:barDir val="bar"/>
        <c:grouping val="clustered"/>
        <c:varyColors val="0"/>
        <c:ser>
          <c:idx val="0"/>
          <c:order val="0"/>
          <c:tx>
            <c:v>Surface de zone à bâtir par habitant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2-3D8D-4286-AAEE-6794FB9677C1}"/>
                </c:ext>
              </c:extLst>
            </c:dLbl>
            <c:dLbl>
              <c:idx val="7"/>
              <c:delete val="1"/>
              <c:extLst>
                <c:ext xmlns:c15="http://schemas.microsoft.com/office/drawing/2012/chart" uri="{CE6537A1-D6FC-4f65-9D91-7224C49458BB}"/>
                <c:ext xmlns:c16="http://schemas.microsoft.com/office/drawing/2014/chart" uri="{C3380CC4-5D6E-409C-BE32-E72D297353CC}">
                  <c16:uniqueId val="{00000001-3D8D-4286-AAEE-6794FB9677C1}"/>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Statistique_Types_comm_OFS9!$G$2:$G$10</c:f>
              <c:numCache>
                <c:formatCode>#,##0</c:formatCode>
                <c:ptCount val="9"/>
                <c:pt idx="0" formatCode="General">
                  <c:v>0</c:v>
                </c:pt>
                <c:pt idx="1">
                  <c:v>356.55931661605041</c:v>
                </c:pt>
                <c:pt idx="2">
                  <c:v>359.03825327246358</c:v>
                </c:pt>
                <c:pt idx="3">
                  <c:v>264.98945028113809</c:v>
                </c:pt>
                <c:pt idx="4">
                  <c:v>557.24956766673108</c:v>
                </c:pt>
                <c:pt idx="5">
                  <c:v>830.62975275015754</c:v>
                </c:pt>
                <c:pt idx="6">
                  <c:v>554.75305918233755</c:v>
                </c:pt>
                <c:pt idx="7" formatCode="General">
                  <c:v>0</c:v>
                </c:pt>
                <c:pt idx="8">
                  <c:v>833.85754268095388</c:v>
                </c:pt>
              </c:numCache>
            </c:numRef>
          </c:val>
          <c:extLst>
            <c:ext xmlns:c16="http://schemas.microsoft.com/office/drawing/2014/chart" uri="{C3380CC4-5D6E-409C-BE32-E72D297353CC}">
              <c16:uniqueId val="{00000000-3D8D-4286-AAEE-6794FB9677C1}"/>
            </c:ext>
          </c:extLst>
        </c:ser>
        <c:dLbls>
          <c:showLegendKey val="0"/>
          <c:showVal val="0"/>
          <c:showCatName val="0"/>
          <c:showSerName val="0"/>
          <c:showPercent val="0"/>
          <c:showBubbleSize val="0"/>
        </c:dLbls>
        <c:gapWidth val="70"/>
        <c:axId val="698543032"/>
        <c:axId val="867356072"/>
      </c:barChart>
      <c:catAx>
        <c:axId val="698543032"/>
        <c:scaling>
          <c:orientation val="maxMin"/>
        </c:scaling>
        <c:delete val="0"/>
        <c:axPos val="l"/>
        <c:numFmt formatCode="General" sourceLinked="1"/>
        <c:majorTickMark val="out"/>
        <c:minorTickMark val="none"/>
        <c:tickLblPos val="nextTo"/>
        <c:crossAx val="867356072"/>
        <c:crosses val="autoZero"/>
        <c:auto val="1"/>
        <c:lblAlgn val="ctr"/>
        <c:lblOffset val="100"/>
        <c:noMultiLvlLbl val="0"/>
      </c:catAx>
      <c:valAx>
        <c:axId val="867356072"/>
        <c:scaling>
          <c:orientation val="minMax"/>
        </c:scaling>
        <c:delete val="0"/>
        <c:axPos val="t"/>
        <c:majorGridlines/>
        <c:numFmt formatCode="General" sourceLinked="1"/>
        <c:majorTickMark val="out"/>
        <c:minorTickMark val="none"/>
        <c:tickLblPos val="high"/>
        <c:crossAx val="698543032"/>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Surface de zones à bâtir par habitant et emploi selon les types de communes OFS (en m2/habitant+emploi)</a:t>
            </a:r>
          </a:p>
        </c:rich>
      </c:tx>
      <c:overlay val="0"/>
    </c:title>
    <c:autoTitleDeleted val="0"/>
    <c:plotArea>
      <c:layout/>
      <c:barChart>
        <c:barDir val="bar"/>
        <c:grouping val="clustered"/>
        <c:varyColors val="0"/>
        <c:ser>
          <c:idx val="0"/>
          <c:order val="0"/>
          <c:tx>
            <c:v>Surface de zone à bâtir par habitant et emploi [m2]</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2-6883-4850-B2F3-AE6AD4C3FC7F}"/>
                </c:ext>
              </c:extLst>
            </c:dLbl>
            <c:dLbl>
              <c:idx val="7"/>
              <c:delete val="1"/>
              <c:extLst>
                <c:ext xmlns:c15="http://schemas.microsoft.com/office/drawing/2012/chart" uri="{CE6537A1-D6FC-4f65-9D91-7224C49458BB}"/>
                <c:ext xmlns:c16="http://schemas.microsoft.com/office/drawing/2014/chart" uri="{C3380CC4-5D6E-409C-BE32-E72D297353CC}">
                  <c16:uniqueId val="{00000001-6883-4850-B2F3-AE6AD4C3FC7F}"/>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Statistique_Types_comm_OFS9!$B$2:$B$10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Statistique_Types_comm_OFS9!$I$2:$I$10</c:f>
              <c:numCache>
                <c:formatCode>#,##0</c:formatCode>
                <c:ptCount val="9"/>
                <c:pt idx="0" formatCode="General">
                  <c:v>0</c:v>
                </c:pt>
                <c:pt idx="1">
                  <c:v>212.32426608355095</c:v>
                </c:pt>
                <c:pt idx="2">
                  <c:v>225.96145517932842</c:v>
                </c:pt>
                <c:pt idx="3">
                  <c:v>209.49340714940408</c:v>
                </c:pt>
                <c:pt idx="4">
                  <c:v>433.57856961041608</c:v>
                </c:pt>
                <c:pt idx="5">
                  <c:v>637.17103279657886</c:v>
                </c:pt>
                <c:pt idx="6">
                  <c:v>362.19390488373097</c:v>
                </c:pt>
                <c:pt idx="7" formatCode="General">
                  <c:v>0</c:v>
                </c:pt>
                <c:pt idx="8">
                  <c:v>597.75579653627949</c:v>
                </c:pt>
              </c:numCache>
            </c:numRef>
          </c:val>
          <c:extLst>
            <c:ext xmlns:c16="http://schemas.microsoft.com/office/drawing/2014/chart" uri="{C3380CC4-5D6E-409C-BE32-E72D297353CC}">
              <c16:uniqueId val="{00000000-6883-4850-B2F3-AE6AD4C3FC7F}"/>
            </c:ext>
          </c:extLst>
        </c:ser>
        <c:dLbls>
          <c:showLegendKey val="0"/>
          <c:showVal val="0"/>
          <c:showCatName val="0"/>
          <c:showSerName val="0"/>
          <c:showPercent val="0"/>
          <c:showBubbleSize val="0"/>
        </c:dLbls>
        <c:gapWidth val="70"/>
        <c:axId val="688950688"/>
        <c:axId val="688944784"/>
      </c:barChart>
      <c:catAx>
        <c:axId val="688950688"/>
        <c:scaling>
          <c:orientation val="maxMin"/>
        </c:scaling>
        <c:delete val="0"/>
        <c:axPos val="l"/>
        <c:numFmt formatCode="General" sourceLinked="1"/>
        <c:majorTickMark val="out"/>
        <c:minorTickMark val="none"/>
        <c:tickLblPos val="nextTo"/>
        <c:crossAx val="688944784"/>
        <c:crosses val="autoZero"/>
        <c:auto val="1"/>
        <c:lblAlgn val="ctr"/>
        <c:lblOffset val="100"/>
        <c:noMultiLvlLbl val="0"/>
      </c:catAx>
      <c:valAx>
        <c:axId val="688944784"/>
        <c:scaling>
          <c:orientation val="minMax"/>
        </c:scaling>
        <c:delete val="0"/>
        <c:axPos val="t"/>
        <c:majorGridlines/>
        <c:numFmt formatCode="General" sourceLinked="1"/>
        <c:majorTickMark val="out"/>
        <c:minorTickMark val="none"/>
        <c:tickLblPos val="high"/>
        <c:crossAx val="688950688"/>
        <c:crosses val="autoZero"/>
        <c:crossBetween val="between"/>
      </c:valAx>
    </c:plotArea>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Zones à bâtir construites/non construites par affectation principale (en hectares)</a:t>
            </a:r>
          </a:p>
        </c:rich>
      </c:tx>
      <c:overlay val="0"/>
    </c:title>
    <c:autoTitleDeleted val="0"/>
    <c:plotArea>
      <c:layout/>
      <c:barChart>
        <c:barDir val="bar"/>
        <c:grouping val="stacked"/>
        <c:varyColors val="0"/>
        <c:ser>
          <c:idx val="0"/>
          <c:order val="0"/>
          <c:tx>
            <c:v>Construit</c:v>
          </c:tx>
          <c:invertIfNegative val="0"/>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Analyse_nonconstr_Aff_principal!$E$2:$E$10</c:f>
              <c:numCache>
                <c:formatCode>#,##0</c:formatCode>
                <c:ptCount val="9"/>
                <c:pt idx="0">
                  <c:v>6900.5503104064592</c:v>
                </c:pt>
                <c:pt idx="1">
                  <c:v>945.16988308626901</c:v>
                </c:pt>
                <c:pt idx="2">
                  <c:v>345.55147445588904</c:v>
                </c:pt>
                <c:pt idx="3">
                  <c:v>1240.4566727230049</c:v>
                </c:pt>
                <c:pt idx="4">
                  <c:v>1842.8130008013402</c:v>
                </c:pt>
                <c:pt idx="5" formatCode="General">
                  <c:v>0</c:v>
                </c:pt>
                <c:pt idx="6">
                  <c:v>387.43982338682702</c:v>
                </c:pt>
                <c:pt idx="7" formatCode="General">
                  <c:v>0</c:v>
                </c:pt>
                <c:pt idx="8" formatCode="General">
                  <c:v>0</c:v>
                </c:pt>
              </c:numCache>
            </c:numRef>
          </c:val>
          <c:extLst>
            <c:ext xmlns:c16="http://schemas.microsoft.com/office/drawing/2014/chart" uri="{C3380CC4-5D6E-409C-BE32-E72D297353CC}">
              <c16:uniqueId val="{00000000-2D25-4C13-AE9C-8FE78EB38F36}"/>
            </c:ext>
          </c:extLst>
        </c:ser>
        <c:ser>
          <c:idx val="1"/>
          <c:order val="1"/>
          <c:tx>
            <c:v>Imprécision</c:v>
          </c:tx>
          <c:invertIfNegative val="0"/>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Analyse_nonconstr_Aff_principal!$F$2:$F$10</c:f>
              <c:numCache>
                <c:formatCode>#,##0</c:formatCode>
                <c:ptCount val="9"/>
                <c:pt idx="0">
                  <c:v>1575.2629801458102</c:v>
                </c:pt>
                <c:pt idx="1">
                  <c:v>154.78481588822001</c:v>
                </c:pt>
                <c:pt idx="2">
                  <c:v>63.934562230842999</c:v>
                </c:pt>
                <c:pt idx="3">
                  <c:v>47.921199351441999</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2D25-4C13-AE9C-8FE78EB38F36}"/>
            </c:ext>
          </c:extLst>
        </c:ser>
        <c:ser>
          <c:idx val="2"/>
          <c:order val="2"/>
          <c:tx>
            <c:v>Non construit</c:v>
          </c:tx>
          <c:invertIfNegative val="0"/>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Analyse_nonconstr_Aff_principal!$G$2:$G$10</c:f>
              <c:numCache>
                <c:formatCode>#,##0</c:formatCode>
                <c:ptCount val="9"/>
                <c:pt idx="0">
                  <c:v>2357.9828046637299</c:v>
                </c:pt>
                <c:pt idx="1">
                  <c:v>739.043852397401</c:v>
                </c:pt>
                <c:pt idx="2">
                  <c:v>157.39224941010301</c:v>
                </c:pt>
                <c:pt idx="3">
                  <c:v>41.233813017523104</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2D25-4C13-AE9C-8FE78EB38F36}"/>
            </c:ext>
          </c:extLst>
        </c:ser>
        <c:dLbls>
          <c:showLegendKey val="0"/>
          <c:showVal val="0"/>
          <c:showCatName val="0"/>
          <c:showSerName val="0"/>
          <c:showPercent val="0"/>
          <c:showBubbleSize val="0"/>
        </c:dLbls>
        <c:gapWidth val="50"/>
        <c:overlap val="100"/>
        <c:axId val="871203440"/>
        <c:axId val="871203768"/>
      </c:barChart>
      <c:catAx>
        <c:axId val="871203440"/>
        <c:scaling>
          <c:orientation val="maxMin"/>
        </c:scaling>
        <c:delete val="0"/>
        <c:axPos val="l"/>
        <c:numFmt formatCode="General" sourceLinked="1"/>
        <c:majorTickMark val="out"/>
        <c:minorTickMark val="none"/>
        <c:tickLblPos val="nextTo"/>
        <c:crossAx val="871203768"/>
        <c:crosses val="autoZero"/>
        <c:auto val="1"/>
        <c:lblAlgn val="ctr"/>
        <c:lblOffset val="100"/>
        <c:noMultiLvlLbl val="0"/>
      </c:catAx>
      <c:valAx>
        <c:axId val="871203768"/>
        <c:scaling>
          <c:orientation val="minMax"/>
        </c:scaling>
        <c:delete val="0"/>
        <c:axPos val="t"/>
        <c:majorGridlines/>
        <c:numFmt formatCode="#,##0" sourceLinked="1"/>
        <c:majorTickMark val="out"/>
        <c:minorTickMark val="none"/>
        <c:tickLblPos val="high"/>
        <c:crossAx val="871203440"/>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en-US" sz="1000"/>
              <a:t>Zones à bâtir construites/non construites par affectation principale (en pourcentages)</a:t>
            </a:r>
          </a:p>
        </c:rich>
      </c:tx>
      <c:overlay val="0"/>
    </c:title>
    <c:autoTitleDeleted val="0"/>
    <c:plotArea>
      <c:layout/>
      <c:barChart>
        <c:barDir val="bar"/>
        <c:grouping val="percentStacked"/>
        <c:varyColors val="0"/>
        <c:ser>
          <c:idx val="0"/>
          <c:order val="0"/>
          <c:tx>
            <c:v>Construit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7-35DA-4EEA-B58E-0790FEC8E3CB}"/>
                </c:ext>
              </c:extLst>
            </c:dLbl>
            <c:dLbl>
              <c:idx val="5"/>
              <c:delete val="1"/>
              <c:extLst>
                <c:ext xmlns:c15="http://schemas.microsoft.com/office/drawing/2012/chart" uri="{CE6537A1-D6FC-4f65-9D91-7224C49458BB}"/>
                <c:ext xmlns:c16="http://schemas.microsoft.com/office/drawing/2014/chart" uri="{C3380CC4-5D6E-409C-BE32-E72D297353CC}">
                  <c16:uniqueId val="{00000006-35DA-4EEA-B58E-0790FEC8E3CB}"/>
                </c:ext>
              </c:extLst>
            </c:dLbl>
            <c:dLbl>
              <c:idx val="6"/>
              <c:delete val="1"/>
              <c:extLst>
                <c:ext xmlns:c15="http://schemas.microsoft.com/office/drawing/2012/chart" uri="{CE6537A1-D6FC-4f65-9D91-7224C49458BB}"/>
                <c:ext xmlns:c16="http://schemas.microsoft.com/office/drawing/2014/chart" uri="{C3380CC4-5D6E-409C-BE32-E72D297353CC}">
                  <c16:uniqueId val="{00000005-35DA-4EEA-B58E-0790FEC8E3CB}"/>
                </c:ext>
              </c:extLst>
            </c:dLbl>
            <c:dLbl>
              <c:idx val="7"/>
              <c:delete val="1"/>
              <c:extLst>
                <c:ext xmlns:c15="http://schemas.microsoft.com/office/drawing/2012/chart" uri="{CE6537A1-D6FC-4f65-9D91-7224C49458BB}"/>
                <c:ext xmlns:c16="http://schemas.microsoft.com/office/drawing/2014/chart" uri="{C3380CC4-5D6E-409C-BE32-E72D297353CC}">
                  <c16:uniqueId val="{00000004-35DA-4EEA-B58E-0790FEC8E3CB}"/>
                </c:ext>
              </c:extLst>
            </c:dLbl>
            <c:dLbl>
              <c:idx val="8"/>
              <c:delete val="1"/>
              <c:extLst>
                <c:ext xmlns:c15="http://schemas.microsoft.com/office/drawing/2012/chart" uri="{CE6537A1-D6FC-4f65-9D91-7224C49458BB}"/>
                <c:ext xmlns:c16="http://schemas.microsoft.com/office/drawing/2014/chart" uri="{C3380CC4-5D6E-409C-BE32-E72D297353CC}">
                  <c16:uniqueId val="{00000003-35DA-4EEA-B58E-0790FEC8E3CB}"/>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Analyse_nonconstr_Aff_principal!$H$2:$H$10</c:f>
              <c:numCache>
                <c:formatCode>0%</c:formatCode>
                <c:ptCount val="9"/>
                <c:pt idx="0">
                  <c:v>0.63694666668626088</c:v>
                </c:pt>
                <c:pt idx="1">
                  <c:v>0.51395901447620707</c:v>
                </c:pt>
                <c:pt idx="2">
                  <c:v>0.60956907846151187</c:v>
                </c:pt>
                <c:pt idx="3">
                  <c:v>0.93294657878792764</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0-35DA-4EEA-B58E-0790FEC8E3CB}"/>
            </c:ext>
          </c:extLst>
        </c:ser>
        <c:ser>
          <c:idx val="1"/>
          <c:order val="1"/>
          <c:tx>
            <c:v>Imprécision</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0C-35DA-4EEA-B58E-0790FEC8E3CB}"/>
                </c:ext>
              </c:extLst>
            </c:dLbl>
            <c:dLbl>
              <c:idx val="5"/>
              <c:delete val="1"/>
              <c:extLst>
                <c:ext xmlns:c15="http://schemas.microsoft.com/office/drawing/2012/chart" uri="{CE6537A1-D6FC-4f65-9D91-7224C49458BB}"/>
                <c:ext xmlns:c16="http://schemas.microsoft.com/office/drawing/2014/chart" uri="{C3380CC4-5D6E-409C-BE32-E72D297353CC}">
                  <c16:uniqueId val="{0000000B-35DA-4EEA-B58E-0790FEC8E3CB}"/>
                </c:ext>
              </c:extLst>
            </c:dLbl>
            <c:dLbl>
              <c:idx val="6"/>
              <c:delete val="1"/>
              <c:extLst>
                <c:ext xmlns:c15="http://schemas.microsoft.com/office/drawing/2012/chart" uri="{CE6537A1-D6FC-4f65-9D91-7224C49458BB}"/>
                <c:ext xmlns:c16="http://schemas.microsoft.com/office/drawing/2014/chart" uri="{C3380CC4-5D6E-409C-BE32-E72D297353CC}">
                  <c16:uniqueId val="{0000000A-35DA-4EEA-B58E-0790FEC8E3CB}"/>
                </c:ext>
              </c:extLst>
            </c:dLbl>
            <c:dLbl>
              <c:idx val="7"/>
              <c:delete val="1"/>
              <c:extLst>
                <c:ext xmlns:c15="http://schemas.microsoft.com/office/drawing/2012/chart" uri="{CE6537A1-D6FC-4f65-9D91-7224C49458BB}"/>
                <c:ext xmlns:c16="http://schemas.microsoft.com/office/drawing/2014/chart" uri="{C3380CC4-5D6E-409C-BE32-E72D297353CC}">
                  <c16:uniqueId val="{00000009-35DA-4EEA-B58E-0790FEC8E3CB}"/>
                </c:ext>
              </c:extLst>
            </c:dLbl>
            <c:dLbl>
              <c:idx val="8"/>
              <c:delete val="1"/>
              <c:extLst>
                <c:ext xmlns:c15="http://schemas.microsoft.com/office/drawing/2012/chart" uri="{CE6537A1-D6FC-4f65-9D91-7224C49458BB}"/>
                <c:ext xmlns:c16="http://schemas.microsoft.com/office/drawing/2014/chart" uri="{C3380CC4-5D6E-409C-BE32-E72D297353CC}">
                  <c16:uniqueId val="{00000008-35DA-4EEA-B58E-0790FEC8E3CB}"/>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Analyse_nonconstr_Aff_principal!$I$2:$I$10</c:f>
              <c:numCache>
                <c:formatCode>0%</c:formatCode>
                <c:ptCount val="9"/>
                <c:pt idx="0">
                  <c:v>0.14540267938413726</c:v>
                </c:pt>
                <c:pt idx="1">
                  <c:v>8.4167992287297225E-2</c:v>
                </c:pt>
                <c:pt idx="2">
                  <c:v>0.11278357947180499</c:v>
                </c:pt>
                <c:pt idx="3">
                  <c:v>3.604149985198668E-2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1-35DA-4EEA-B58E-0790FEC8E3CB}"/>
            </c:ext>
          </c:extLst>
        </c:ser>
        <c:ser>
          <c:idx val="2"/>
          <c:order val="2"/>
          <c:tx>
            <c:v>Non construit</c:v>
          </c:tx>
          <c:invertIfNegative val="0"/>
          <c:dLbls>
            <c:dLbl>
              <c:idx val="4"/>
              <c:delete val="1"/>
              <c:extLst>
                <c:ext xmlns:c15="http://schemas.microsoft.com/office/drawing/2012/chart" uri="{CE6537A1-D6FC-4f65-9D91-7224C49458BB}"/>
                <c:ext xmlns:c16="http://schemas.microsoft.com/office/drawing/2014/chart" uri="{C3380CC4-5D6E-409C-BE32-E72D297353CC}">
                  <c16:uniqueId val="{00000011-35DA-4EEA-B58E-0790FEC8E3CB}"/>
                </c:ext>
              </c:extLst>
            </c:dLbl>
            <c:dLbl>
              <c:idx val="5"/>
              <c:delete val="1"/>
              <c:extLst>
                <c:ext xmlns:c15="http://schemas.microsoft.com/office/drawing/2012/chart" uri="{CE6537A1-D6FC-4f65-9D91-7224C49458BB}"/>
                <c:ext xmlns:c16="http://schemas.microsoft.com/office/drawing/2014/chart" uri="{C3380CC4-5D6E-409C-BE32-E72D297353CC}">
                  <c16:uniqueId val="{00000010-35DA-4EEA-B58E-0790FEC8E3CB}"/>
                </c:ext>
              </c:extLst>
            </c:dLbl>
            <c:dLbl>
              <c:idx val="6"/>
              <c:delete val="1"/>
              <c:extLst>
                <c:ext xmlns:c15="http://schemas.microsoft.com/office/drawing/2012/chart" uri="{CE6537A1-D6FC-4f65-9D91-7224C49458BB}"/>
                <c:ext xmlns:c16="http://schemas.microsoft.com/office/drawing/2014/chart" uri="{C3380CC4-5D6E-409C-BE32-E72D297353CC}">
                  <c16:uniqueId val="{0000000F-35DA-4EEA-B58E-0790FEC8E3CB}"/>
                </c:ext>
              </c:extLst>
            </c:dLbl>
            <c:dLbl>
              <c:idx val="7"/>
              <c:delete val="1"/>
              <c:extLst>
                <c:ext xmlns:c15="http://schemas.microsoft.com/office/drawing/2012/chart" uri="{CE6537A1-D6FC-4f65-9D91-7224C49458BB}"/>
                <c:ext xmlns:c16="http://schemas.microsoft.com/office/drawing/2014/chart" uri="{C3380CC4-5D6E-409C-BE32-E72D297353CC}">
                  <c16:uniqueId val="{0000000E-35DA-4EEA-B58E-0790FEC8E3CB}"/>
                </c:ext>
              </c:extLst>
            </c:dLbl>
            <c:dLbl>
              <c:idx val="8"/>
              <c:delete val="1"/>
              <c:extLst>
                <c:ext xmlns:c15="http://schemas.microsoft.com/office/drawing/2012/chart" uri="{CE6537A1-D6FC-4f65-9D91-7224C49458BB}"/>
                <c:ext xmlns:c16="http://schemas.microsoft.com/office/drawing/2014/chart" uri="{C3380CC4-5D6E-409C-BE32-E72D297353CC}">
                  <c16:uniqueId val="{0000000D-35DA-4EEA-B58E-0790FEC8E3CB}"/>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Analyse_nonconstr_Aff_principal!$B$2:$B$10</c:f>
              <c:strCache>
                <c:ptCount val="9"/>
                <c:pt idx="0">
                  <c:v>Zones d'habitation</c:v>
                </c:pt>
                <c:pt idx="1">
                  <c:v>Zones d'activités économiques</c:v>
                </c:pt>
                <c:pt idx="2">
                  <c:v>Zones mixtes</c:v>
                </c:pt>
                <c:pt idx="3">
                  <c:v>Zones centrales</c:v>
                </c:pt>
                <c:pt idx="4">
                  <c:v>Zones affectées à des besoins publics</c:v>
                </c:pt>
                <c:pt idx="5">
                  <c:v>Zones à bâtir à constructibilité restreinte</c:v>
                </c:pt>
                <c:pt idx="6">
                  <c:v>Zones de tourisme et de loisirs</c:v>
                </c:pt>
                <c:pt idx="7">
                  <c:v>Zones de transport à l'intérieur des zones à bâtir</c:v>
                </c:pt>
                <c:pt idx="8">
                  <c:v>autres zones à bâtir</c:v>
                </c:pt>
              </c:strCache>
            </c:strRef>
          </c:cat>
          <c:val>
            <c:numRef>
              <c:f>Analyse_nonconstr_Aff_principal!$J$2:$J$10</c:f>
              <c:numCache>
                <c:formatCode>0%</c:formatCode>
                <c:ptCount val="9"/>
                <c:pt idx="0">
                  <c:v>0.21765065392960189</c:v>
                </c:pt>
                <c:pt idx="1">
                  <c:v>0.40187299323649572</c:v>
                </c:pt>
                <c:pt idx="2">
                  <c:v>0.27764734206668312</c:v>
                </c:pt>
                <c:pt idx="3">
                  <c:v>3.1011921360085622E-2</c:v>
                </c:pt>
                <c:pt idx="4" formatCode="General">
                  <c:v>0</c:v>
                </c:pt>
                <c:pt idx="5" formatCode="General">
                  <c:v>0</c:v>
                </c:pt>
                <c:pt idx="6" formatCode="General">
                  <c:v>0</c:v>
                </c:pt>
                <c:pt idx="7" formatCode="General">
                  <c:v>0</c:v>
                </c:pt>
                <c:pt idx="8" formatCode="General">
                  <c:v>0</c:v>
                </c:pt>
              </c:numCache>
            </c:numRef>
          </c:val>
          <c:extLst>
            <c:ext xmlns:c16="http://schemas.microsoft.com/office/drawing/2014/chart" uri="{C3380CC4-5D6E-409C-BE32-E72D297353CC}">
              <c16:uniqueId val="{00000002-35DA-4EEA-B58E-0790FEC8E3CB}"/>
            </c:ext>
          </c:extLst>
        </c:ser>
        <c:dLbls>
          <c:showLegendKey val="0"/>
          <c:showVal val="0"/>
          <c:showCatName val="0"/>
          <c:showSerName val="0"/>
          <c:showPercent val="0"/>
          <c:showBubbleSize val="0"/>
        </c:dLbls>
        <c:gapWidth val="50"/>
        <c:overlap val="100"/>
        <c:axId val="871219512"/>
        <c:axId val="871220496"/>
      </c:barChart>
      <c:catAx>
        <c:axId val="871219512"/>
        <c:scaling>
          <c:orientation val="maxMin"/>
        </c:scaling>
        <c:delete val="0"/>
        <c:axPos val="l"/>
        <c:numFmt formatCode="General" sourceLinked="1"/>
        <c:majorTickMark val="out"/>
        <c:minorTickMark val="none"/>
        <c:tickLblPos val="nextTo"/>
        <c:crossAx val="871220496"/>
        <c:crosses val="autoZero"/>
        <c:auto val="1"/>
        <c:lblAlgn val="ctr"/>
        <c:lblOffset val="100"/>
        <c:noMultiLvlLbl val="0"/>
      </c:catAx>
      <c:valAx>
        <c:axId val="871220496"/>
        <c:scaling>
          <c:orientation val="minMax"/>
        </c:scaling>
        <c:delete val="0"/>
        <c:axPos val="t"/>
        <c:majorGridlines/>
        <c:numFmt formatCode="0%" sourceLinked="1"/>
        <c:majorTickMark val="out"/>
        <c:minorTickMark val="none"/>
        <c:tickLblPos val="high"/>
        <c:crossAx val="871219512"/>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Zones à bâtir construites/non construites par type de commune OFS (en hectares)</a:t>
            </a:r>
          </a:p>
        </c:rich>
      </c:tx>
      <c:overlay val="0"/>
    </c:title>
    <c:autoTitleDeleted val="0"/>
    <c:plotArea>
      <c:layout/>
      <c:barChart>
        <c:barDir val="bar"/>
        <c:grouping val="stacked"/>
        <c:varyColors val="0"/>
        <c:ser>
          <c:idx val="0"/>
          <c:order val="0"/>
          <c:tx>
            <c:v>Construit</c:v>
          </c:tx>
          <c:invertIfNegative val="0"/>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Anal_nonconst_Types_comm_OFS9!$E$2:$E$10</c:f>
              <c:numCache>
                <c:formatCode>#,##0</c:formatCode>
                <c:ptCount val="9"/>
                <c:pt idx="0" formatCode="General">
                  <c:v>0</c:v>
                </c:pt>
                <c:pt idx="1">
                  <c:v>1808.22772072406</c:v>
                </c:pt>
                <c:pt idx="2">
                  <c:v>3244.5455582796194</c:v>
                </c:pt>
                <c:pt idx="3">
                  <c:v>198.72032502509512</c:v>
                </c:pt>
                <c:pt idx="4">
                  <c:v>2062.1812167702992</c:v>
                </c:pt>
                <c:pt idx="5">
                  <c:v>822.25584296225702</c:v>
                </c:pt>
                <c:pt idx="6">
                  <c:v>1000.29058542282</c:v>
                </c:pt>
                <c:pt idx="7" formatCode="General">
                  <c:v>0</c:v>
                </c:pt>
                <c:pt idx="8">
                  <c:v>2525.7599156757105</c:v>
                </c:pt>
              </c:numCache>
            </c:numRef>
          </c:val>
          <c:extLst>
            <c:ext xmlns:c16="http://schemas.microsoft.com/office/drawing/2014/chart" uri="{C3380CC4-5D6E-409C-BE32-E72D297353CC}">
              <c16:uniqueId val="{00000000-D768-4C8B-B2EB-624DFA952064}"/>
            </c:ext>
          </c:extLst>
        </c:ser>
        <c:ser>
          <c:idx val="1"/>
          <c:order val="1"/>
          <c:tx>
            <c:v>Imprécision</c:v>
          </c:tx>
          <c:invertIfNegative val="0"/>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Anal_nonconst_Types_comm_OFS9!$F$2:$F$10</c:f>
              <c:numCache>
                <c:formatCode>#,##0</c:formatCode>
                <c:ptCount val="9"/>
                <c:pt idx="0" formatCode="General">
                  <c:v>0</c:v>
                </c:pt>
                <c:pt idx="1">
                  <c:v>240.09403522186994</c:v>
                </c:pt>
                <c:pt idx="2">
                  <c:v>449.93379990360825</c:v>
                </c:pt>
                <c:pt idx="3">
                  <c:v>21.562399187172801</c:v>
                </c:pt>
                <c:pt idx="4">
                  <c:v>368.2004666912751</c:v>
                </c:pt>
                <c:pt idx="5">
                  <c:v>182.39332648501698</c:v>
                </c:pt>
                <c:pt idx="6">
                  <c:v>121.951920036491</c:v>
                </c:pt>
                <c:pt idx="7" formatCode="General">
                  <c:v>0</c:v>
                </c:pt>
                <c:pt idx="8">
                  <c:v>457.76761009088398</c:v>
                </c:pt>
              </c:numCache>
            </c:numRef>
          </c:val>
          <c:extLst>
            <c:ext xmlns:c16="http://schemas.microsoft.com/office/drawing/2014/chart" uri="{C3380CC4-5D6E-409C-BE32-E72D297353CC}">
              <c16:uniqueId val="{00000001-D768-4C8B-B2EB-624DFA952064}"/>
            </c:ext>
          </c:extLst>
        </c:ser>
        <c:ser>
          <c:idx val="2"/>
          <c:order val="2"/>
          <c:tx>
            <c:v>Non construit</c:v>
          </c:tx>
          <c:invertIfNegative val="0"/>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Anal_nonconst_Types_comm_OFS9!$G$2:$G$10</c:f>
              <c:numCache>
                <c:formatCode>#,##0</c:formatCode>
                <c:ptCount val="9"/>
                <c:pt idx="0" formatCode="General">
                  <c:v>0</c:v>
                </c:pt>
                <c:pt idx="1">
                  <c:v>268.92158681012</c:v>
                </c:pt>
                <c:pt idx="2">
                  <c:v>851.84252387934191</c:v>
                </c:pt>
                <c:pt idx="3">
                  <c:v>13.490968825752098</c:v>
                </c:pt>
                <c:pt idx="4">
                  <c:v>630.81309155884594</c:v>
                </c:pt>
                <c:pt idx="5">
                  <c:v>392.22088575266599</c:v>
                </c:pt>
                <c:pt idx="6">
                  <c:v>254.71006273716898</c:v>
                </c:pt>
                <c:pt idx="7" formatCode="General">
                  <c:v>0</c:v>
                </c:pt>
                <c:pt idx="8">
                  <c:v>883.65359992486594</c:v>
                </c:pt>
              </c:numCache>
            </c:numRef>
          </c:val>
          <c:extLst>
            <c:ext xmlns:c16="http://schemas.microsoft.com/office/drawing/2014/chart" uri="{C3380CC4-5D6E-409C-BE32-E72D297353CC}">
              <c16:uniqueId val="{00000002-D768-4C8B-B2EB-624DFA952064}"/>
            </c:ext>
          </c:extLst>
        </c:ser>
        <c:dLbls>
          <c:showLegendKey val="0"/>
          <c:showVal val="0"/>
          <c:showCatName val="0"/>
          <c:showSerName val="0"/>
          <c:showPercent val="0"/>
          <c:showBubbleSize val="0"/>
        </c:dLbls>
        <c:gapWidth val="50"/>
        <c:overlap val="100"/>
        <c:axId val="871207376"/>
        <c:axId val="871207704"/>
      </c:barChart>
      <c:catAx>
        <c:axId val="871207376"/>
        <c:scaling>
          <c:orientation val="maxMin"/>
        </c:scaling>
        <c:delete val="0"/>
        <c:axPos val="l"/>
        <c:numFmt formatCode="General" sourceLinked="1"/>
        <c:majorTickMark val="out"/>
        <c:minorTickMark val="none"/>
        <c:tickLblPos val="nextTo"/>
        <c:crossAx val="871207704"/>
        <c:crosses val="autoZero"/>
        <c:auto val="1"/>
        <c:lblAlgn val="ctr"/>
        <c:lblOffset val="100"/>
        <c:noMultiLvlLbl val="0"/>
      </c:catAx>
      <c:valAx>
        <c:axId val="871207704"/>
        <c:scaling>
          <c:orientation val="minMax"/>
        </c:scaling>
        <c:delete val="0"/>
        <c:axPos val="t"/>
        <c:majorGridlines/>
        <c:numFmt formatCode="General" sourceLinked="1"/>
        <c:majorTickMark val="out"/>
        <c:minorTickMark val="none"/>
        <c:tickLblPos val="high"/>
        <c:crossAx val="871207376"/>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defRPr sz="1000"/>
            </a:pPr>
            <a:r>
              <a:rPr lang="de-CH" sz="1000"/>
              <a:t>Zones à bâtir construites/non construites par type de commune OFS (en pourcentages)</a:t>
            </a:r>
          </a:p>
        </c:rich>
      </c:tx>
      <c:overlay val="0"/>
    </c:title>
    <c:autoTitleDeleted val="0"/>
    <c:plotArea>
      <c:layout/>
      <c:barChart>
        <c:barDir val="bar"/>
        <c:grouping val="percentStacked"/>
        <c:varyColors val="0"/>
        <c:ser>
          <c:idx val="0"/>
          <c:order val="0"/>
          <c:tx>
            <c:v>Construit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4-283E-4B15-8DF4-C6E0D03D6940}"/>
                </c:ext>
              </c:extLst>
            </c:dLbl>
            <c:dLbl>
              <c:idx val="7"/>
              <c:delete val="1"/>
              <c:extLst>
                <c:ext xmlns:c15="http://schemas.microsoft.com/office/drawing/2012/chart" uri="{CE6537A1-D6FC-4f65-9D91-7224C49458BB}"/>
                <c:ext xmlns:c16="http://schemas.microsoft.com/office/drawing/2014/chart" uri="{C3380CC4-5D6E-409C-BE32-E72D297353CC}">
                  <c16:uniqueId val="{00000003-283E-4B15-8DF4-C6E0D03D6940}"/>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Anal_nonconst_Types_comm_OFS9!$H$2:$H$10</c:f>
              <c:numCache>
                <c:formatCode>0%</c:formatCode>
                <c:ptCount val="9"/>
                <c:pt idx="0" formatCode="General">
                  <c:v>0</c:v>
                </c:pt>
                <c:pt idx="1">
                  <c:v>0.78033570638007133</c:v>
                </c:pt>
                <c:pt idx="2">
                  <c:v>0.71366384573008679</c:v>
                </c:pt>
                <c:pt idx="3">
                  <c:v>0.85005426591252953</c:v>
                </c:pt>
                <c:pt idx="4">
                  <c:v>0.67365240317207287</c:v>
                </c:pt>
                <c:pt idx="5">
                  <c:v>0.58864161337080423</c:v>
                </c:pt>
                <c:pt idx="6">
                  <c:v>0.72645246359719684</c:v>
                </c:pt>
                <c:pt idx="7" formatCode="General">
                  <c:v>0</c:v>
                </c:pt>
                <c:pt idx="8">
                  <c:v>0.65312687292972327</c:v>
                </c:pt>
              </c:numCache>
            </c:numRef>
          </c:val>
          <c:extLst>
            <c:ext xmlns:c16="http://schemas.microsoft.com/office/drawing/2014/chart" uri="{C3380CC4-5D6E-409C-BE32-E72D297353CC}">
              <c16:uniqueId val="{00000000-283E-4B15-8DF4-C6E0D03D6940}"/>
            </c:ext>
          </c:extLst>
        </c:ser>
        <c:ser>
          <c:idx val="1"/>
          <c:order val="1"/>
          <c:tx>
            <c:v>Imprécision</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6-283E-4B15-8DF4-C6E0D03D6940}"/>
                </c:ext>
              </c:extLst>
            </c:dLbl>
            <c:dLbl>
              <c:idx val="7"/>
              <c:delete val="1"/>
              <c:extLst>
                <c:ext xmlns:c15="http://schemas.microsoft.com/office/drawing/2012/chart" uri="{CE6537A1-D6FC-4f65-9D91-7224C49458BB}"/>
                <c:ext xmlns:c16="http://schemas.microsoft.com/office/drawing/2014/chart" uri="{C3380CC4-5D6E-409C-BE32-E72D297353CC}">
                  <c16:uniqueId val="{00000005-283E-4B15-8DF4-C6E0D03D6940}"/>
                </c:ext>
              </c:extLst>
            </c:dLbl>
            <c:spPr>
              <a:noFill/>
              <a:ln>
                <a:noFill/>
              </a:ln>
              <a:effectLst/>
            </c:spPr>
            <c:txPr>
              <a:bodyPr wrap="square" lIns="38100" tIns="19050" rIns="38100" bIns="19050" anchor="ctr">
                <a:spAutoFit/>
              </a:bodyPr>
              <a:lstStyle/>
              <a:p>
                <a:pPr>
                  <a:defRPr>
                    <a:solidFill>
                      <a:srgbClr val="FFFFFF"/>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Anal_nonconst_Types_comm_OFS9!$I$2:$I$10</c:f>
              <c:numCache>
                <c:formatCode>0%</c:formatCode>
                <c:ptCount val="9"/>
                <c:pt idx="0" formatCode="General">
                  <c:v>0</c:v>
                </c:pt>
                <c:pt idx="1">
                  <c:v>0.1036119214550468</c:v>
                </c:pt>
                <c:pt idx="2">
                  <c:v>9.8966551769863423E-2</c:v>
                </c:pt>
                <c:pt idx="3">
                  <c:v>9.2236208903394359E-2</c:v>
                </c:pt>
                <c:pt idx="4">
                  <c:v>0.12027998665613132</c:v>
                </c:pt>
                <c:pt idx="5">
                  <c:v>0.13057286596276146</c:v>
                </c:pt>
                <c:pt idx="6">
                  <c:v>8.8566536606429755E-2</c:v>
                </c:pt>
                <c:pt idx="7" formatCode="General">
                  <c:v>0</c:v>
                </c:pt>
                <c:pt idx="8">
                  <c:v>0.11837242560213265</c:v>
                </c:pt>
              </c:numCache>
            </c:numRef>
          </c:val>
          <c:extLst>
            <c:ext xmlns:c16="http://schemas.microsoft.com/office/drawing/2014/chart" uri="{C3380CC4-5D6E-409C-BE32-E72D297353CC}">
              <c16:uniqueId val="{00000001-283E-4B15-8DF4-C6E0D03D6940}"/>
            </c:ext>
          </c:extLst>
        </c:ser>
        <c:ser>
          <c:idx val="2"/>
          <c:order val="2"/>
          <c:tx>
            <c:v>Non construit</c:v>
          </c:tx>
          <c:invertIfNegative val="0"/>
          <c:dLbls>
            <c:dLbl>
              <c:idx val="0"/>
              <c:delete val="1"/>
              <c:extLst>
                <c:ext xmlns:c15="http://schemas.microsoft.com/office/drawing/2012/chart" uri="{CE6537A1-D6FC-4f65-9D91-7224C49458BB}"/>
                <c:ext xmlns:c16="http://schemas.microsoft.com/office/drawing/2014/chart" uri="{C3380CC4-5D6E-409C-BE32-E72D297353CC}">
                  <c16:uniqueId val="{00000008-283E-4B15-8DF4-C6E0D03D6940}"/>
                </c:ext>
              </c:extLst>
            </c:dLbl>
            <c:dLbl>
              <c:idx val="7"/>
              <c:delete val="1"/>
              <c:extLst>
                <c:ext xmlns:c15="http://schemas.microsoft.com/office/drawing/2012/chart" uri="{CE6537A1-D6FC-4f65-9D91-7224C49458BB}"/>
                <c:ext xmlns:c16="http://schemas.microsoft.com/office/drawing/2014/chart" uri="{C3380CC4-5D6E-409C-BE32-E72D297353CC}">
                  <c16:uniqueId val="{00000007-283E-4B15-8DF4-C6E0D03D6940}"/>
                </c:ext>
              </c:extLst>
            </c:dLbl>
            <c:spPr>
              <a:noFill/>
              <a:ln>
                <a:noFill/>
              </a:ln>
              <a:effectLst/>
            </c:spPr>
            <c:txPr>
              <a:bodyPr wrap="square" lIns="38100" tIns="19050" rIns="38100" bIns="19050" anchor="ctr">
                <a:spAutoFit/>
              </a:bodyPr>
              <a:lstStyle/>
              <a:p>
                <a:pPr>
                  <a:defRPr>
                    <a:solidFill>
                      <a:srgbClr val="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Anal_nonconst_Types_comm_OFS9!$B$2:$B$10</c:f>
              <c:strCache>
                <c:ptCount val="9"/>
                <c:pt idx="0">
                  <c:v>Commune urbaine d’une grande agglo.</c:v>
                </c:pt>
                <c:pt idx="1">
                  <c:v>Commune urbaine d'une agglo. moyenne</c:v>
                </c:pt>
                <c:pt idx="2">
                  <c:v>Comm. urbaine d’une petite ou hors agglo.</c:v>
                </c:pt>
                <c:pt idx="3">
                  <c:v>Commune périurbaine de forte densité</c:v>
                </c:pt>
                <c:pt idx="4">
                  <c:v>Commune périurbaine de moyenne densité</c:v>
                </c:pt>
                <c:pt idx="5">
                  <c:v>Commune périurbaine de faible densité</c:v>
                </c:pt>
                <c:pt idx="6">
                  <c:v>Commune d’un centre rural</c:v>
                </c:pt>
                <c:pt idx="7">
                  <c:v>Commune rurale en situation centrale</c:v>
                </c:pt>
                <c:pt idx="8">
                  <c:v>Commune rurale périphérique</c:v>
                </c:pt>
              </c:strCache>
            </c:strRef>
          </c:cat>
          <c:val>
            <c:numRef>
              <c:f>Anal_nonconst_Types_comm_OFS9!$J$2:$J$10</c:f>
              <c:numCache>
                <c:formatCode>0%</c:formatCode>
                <c:ptCount val="9"/>
                <c:pt idx="0" formatCode="General">
                  <c:v>0</c:v>
                </c:pt>
                <c:pt idx="1">
                  <c:v>0.11605237216488186</c:v>
                </c:pt>
                <c:pt idx="2">
                  <c:v>0.18736960250004978</c:v>
                </c:pt>
                <c:pt idx="3">
                  <c:v>5.7709525184076127E-2</c:v>
                </c:pt>
                <c:pt idx="4">
                  <c:v>0.20606761017179573</c:v>
                </c:pt>
                <c:pt idx="5">
                  <c:v>0.28078552066643431</c:v>
                </c:pt>
                <c:pt idx="6">
                  <c:v>0.18498099979637347</c:v>
                </c:pt>
                <c:pt idx="7" formatCode="General">
                  <c:v>0</c:v>
                </c:pt>
                <c:pt idx="8">
                  <c:v>0.22850070146814414</c:v>
                </c:pt>
              </c:numCache>
            </c:numRef>
          </c:val>
          <c:extLst>
            <c:ext xmlns:c16="http://schemas.microsoft.com/office/drawing/2014/chart" uri="{C3380CC4-5D6E-409C-BE32-E72D297353CC}">
              <c16:uniqueId val="{00000002-283E-4B15-8DF4-C6E0D03D6940}"/>
            </c:ext>
          </c:extLst>
        </c:ser>
        <c:dLbls>
          <c:showLegendKey val="0"/>
          <c:showVal val="0"/>
          <c:showCatName val="0"/>
          <c:showSerName val="0"/>
          <c:showPercent val="0"/>
          <c:showBubbleSize val="0"/>
        </c:dLbls>
        <c:gapWidth val="50"/>
        <c:overlap val="100"/>
        <c:axId val="871190648"/>
        <c:axId val="871191960"/>
      </c:barChart>
      <c:catAx>
        <c:axId val="871190648"/>
        <c:scaling>
          <c:orientation val="maxMin"/>
        </c:scaling>
        <c:delete val="0"/>
        <c:axPos val="l"/>
        <c:numFmt formatCode="General" sourceLinked="1"/>
        <c:majorTickMark val="out"/>
        <c:minorTickMark val="none"/>
        <c:tickLblPos val="nextTo"/>
        <c:crossAx val="871191960"/>
        <c:crosses val="autoZero"/>
        <c:auto val="1"/>
        <c:lblAlgn val="ctr"/>
        <c:lblOffset val="100"/>
        <c:noMultiLvlLbl val="0"/>
      </c:catAx>
      <c:valAx>
        <c:axId val="871191960"/>
        <c:scaling>
          <c:orientation val="minMax"/>
        </c:scaling>
        <c:delete val="0"/>
        <c:axPos val="t"/>
        <c:majorGridlines/>
        <c:numFmt formatCode="0%" sourceLinked="1"/>
        <c:majorTickMark val="out"/>
        <c:minorTickMark val="none"/>
        <c:tickLblPos val="high"/>
        <c:crossAx val="871190648"/>
        <c:crosses val="autoZero"/>
        <c:crossBetween val="between"/>
      </c:valAx>
    </c:plotArea>
    <c:legend>
      <c:legendPos val="b"/>
      <c:overlay val="0"/>
    </c:legend>
    <c:plotVisOnly val="1"/>
    <c:dispBlanksAs val="gap"/>
    <c:showDLblsOverMax val="0"/>
  </c:chart>
  <c:spPr>
    <a:solidFill>
      <a:sysClr val="window" lastClr="FFFFFF"/>
    </a:solidFill>
    <a:ln w="6350" cap="flat" cmpd="sng" algn="ctr">
      <a:noFill/>
      <a:prstDash val="solid"/>
      <a:round/>
    </a:ln>
    <a:effectLst/>
    <a:extLst>
      <a:ext uri="{91240B29-F687-4F45-9708-019B960494DF}">
        <a14:hiddenLine xmlns:a14="http://schemas.microsoft.com/office/drawing/2010/main" w="6350" cap="flat" cmpd="sng" algn="ctr">
          <a:solidFill>
            <a:sysClr val="windowText" lastClr="000000">
              <a:tint val="75000"/>
            </a:sysClr>
          </a:solidFill>
          <a:prstDash val="solid"/>
          <a:round/>
        </a14:hiddenLine>
      </a:ext>
    </a:extLst>
  </c:sp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5.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736600</xdr:colOff>
      <xdr:row>30</xdr:row>
      <xdr:rowOff>68580</xdr:rowOff>
    </xdr:to>
    <xdr:graphicFrame macro="">
      <xdr:nvGraphicFramePr>
        <xdr:cNvPr id="2" name="Diagramm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939800</xdr:colOff>
      <xdr:row>12</xdr:row>
      <xdr:rowOff>66040</xdr:rowOff>
    </xdr:from>
    <xdr:to>
      <xdr:col>8</xdr:col>
      <xdr:colOff>198120</xdr:colOff>
      <xdr:row>30</xdr:row>
      <xdr:rowOff>68580</xdr:rowOff>
    </xdr:to>
    <xdr:graphicFrame macro="">
      <xdr:nvGraphicFramePr>
        <xdr:cNvPr id="3" name="Diagramm 2">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736600</xdr:colOff>
      <xdr:row>30</xdr:row>
      <xdr:rowOff>68580</xdr:rowOff>
    </xdr:to>
    <xdr:graphicFrame macro="">
      <xdr:nvGraphicFramePr>
        <xdr:cNvPr id="2" name="Diagramm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939800</xdr:colOff>
      <xdr:row>12</xdr:row>
      <xdr:rowOff>66040</xdr:rowOff>
    </xdr:from>
    <xdr:to>
      <xdr:col>8</xdr:col>
      <xdr:colOff>198120</xdr:colOff>
      <xdr:row>30</xdr:row>
      <xdr:rowOff>68580</xdr:rowOff>
    </xdr:to>
    <xdr:graphicFrame macro="">
      <xdr:nvGraphicFramePr>
        <xdr:cNvPr id="3" name="Diagramm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40640</xdr:rowOff>
    </xdr:from>
    <xdr:to>
      <xdr:col>3</xdr:col>
      <xdr:colOff>736600</xdr:colOff>
      <xdr:row>50</xdr:row>
      <xdr:rowOff>43180</xdr:rowOff>
    </xdr:to>
    <xdr:graphicFrame macro="">
      <xdr:nvGraphicFramePr>
        <xdr:cNvPr id="4" name="Diagramm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119380</xdr:colOff>
      <xdr:row>30</xdr:row>
      <xdr:rowOff>68580</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322580</xdr:colOff>
      <xdr:row>12</xdr:row>
      <xdr:rowOff>66040</xdr:rowOff>
    </xdr:from>
    <xdr:to>
      <xdr:col>7</xdr:col>
      <xdr:colOff>594360</xdr:colOff>
      <xdr:row>30</xdr:row>
      <xdr:rowOff>68580</xdr:rowOff>
    </xdr:to>
    <xdr:graphicFrame macro="">
      <xdr:nvGraphicFramePr>
        <xdr:cNvPr id="3" name="Diagramm 2">
          <a:extLst>
            <a:ext uri="{FF2B5EF4-FFF2-40B4-BE49-F238E27FC236}">
              <a16:creationId xmlns:a16="http://schemas.microsoft.com/office/drawing/2014/main" id="{00000000-0008-0000-0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119380</xdr:colOff>
      <xdr:row>30</xdr:row>
      <xdr:rowOff>68580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322580</xdr:colOff>
      <xdr:row>12</xdr:row>
      <xdr:rowOff>66040</xdr:rowOff>
    </xdr:from>
    <xdr:to>
      <xdr:col>7</xdr:col>
      <xdr:colOff>594360</xdr:colOff>
      <xdr:row>30</xdr:row>
      <xdr:rowOff>68580</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736600</xdr:colOff>
      <xdr:row>32</xdr:row>
      <xdr:rowOff>104140</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939800</xdr:colOff>
      <xdr:row>12</xdr:row>
      <xdr:rowOff>66040</xdr:rowOff>
    </xdr:from>
    <xdr:to>
      <xdr:col>8</xdr:col>
      <xdr:colOff>609600</xdr:colOff>
      <xdr:row>32</xdr:row>
      <xdr:rowOff>104140</xdr:rowOff>
    </xdr:to>
    <xdr:graphicFrame macro="">
      <xdr:nvGraphicFramePr>
        <xdr:cNvPr id="3" name="Diagramm 2">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12</xdr:row>
      <xdr:rowOff>66040</xdr:rowOff>
    </xdr:from>
    <xdr:to>
      <xdr:col>3</xdr:col>
      <xdr:colOff>530860</xdr:colOff>
      <xdr:row>32</xdr:row>
      <xdr:rowOff>104140</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olf.giezendanner@are.admin.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43"/>
  <sheetViews>
    <sheetView tabSelected="1" workbookViewId="0"/>
  </sheetViews>
  <sheetFormatPr baseColWidth="10" defaultRowHeight="14.4" x14ac:dyDescent="0.25"/>
  <cols>
    <col min="1" max="1" width="43.6640625" style="53" customWidth="1"/>
    <col min="2" max="2" width="57.6640625" style="31" customWidth="1"/>
  </cols>
  <sheetData>
    <row r="1" spans="1:2" ht="18" x14ac:dyDescent="0.25">
      <c r="A1" s="30" t="s">
        <v>53</v>
      </c>
    </row>
    <row r="2" spans="1:2" ht="18" x14ac:dyDescent="0.25">
      <c r="A2" s="30" t="s">
        <v>54</v>
      </c>
    </row>
    <row r="4" spans="1:2" ht="13.2" x14ac:dyDescent="0.25">
      <c r="A4" s="63" t="s">
        <v>122</v>
      </c>
      <c r="B4" s="64"/>
    </row>
    <row r="5" spans="1:2" ht="13.2" x14ac:dyDescent="0.25">
      <c r="A5" s="65"/>
      <c r="B5" s="66"/>
    </row>
    <row r="6" spans="1:2" x14ac:dyDescent="0.25">
      <c r="A6" s="32" t="s">
        <v>55</v>
      </c>
      <c r="B6" s="33" t="s">
        <v>56</v>
      </c>
    </row>
    <row r="7" spans="1:2" x14ac:dyDescent="0.25">
      <c r="A7" s="34"/>
      <c r="B7" s="35"/>
    </row>
    <row r="8" spans="1:2" x14ac:dyDescent="0.25">
      <c r="A8" s="32" t="s">
        <v>57</v>
      </c>
      <c r="B8" s="33" t="s">
        <v>123</v>
      </c>
    </row>
    <row r="9" spans="1:2" x14ac:dyDescent="0.25">
      <c r="A9" s="36" t="s">
        <v>58</v>
      </c>
      <c r="B9" s="37">
        <v>122</v>
      </c>
    </row>
    <row r="10" spans="1:2" x14ac:dyDescent="0.25">
      <c r="A10" s="34"/>
      <c r="B10" s="35"/>
    </row>
    <row r="11" spans="1:2" x14ac:dyDescent="0.25">
      <c r="A11" s="32" t="s">
        <v>59</v>
      </c>
      <c r="B11" s="33"/>
    </row>
    <row r="12" spans="1:2" x14ac:dyDescent="0.25">
      <c r="A12" s="38" t="s">
        <v>60</v>
      </c>
      <c r="B12" s="37">
        <v>20</v>
      </c>
    </row>
    <row r="13" spans="1:2" x14ac:dyDescent="0.25">
      <c r="A13" s="39"/>
      <c r="B13" s="35"/>
    </row>
    <row r="14" spans="1:2" x14ac:dyDescent="0.25">
      <c r="A14" s="40" t="s">
        <v>61</v>
      </c>
      <c r="B14" s="41" t="s">
        <v>124</v>
      </c>
    </row>
    <row r="15" spans="1:2" x14ac:dyDescent="0.25">
      <c r="A15" s="34"/>
      <c r="B15" s="42"/>
    </row>
    <row r="16" spans="1:2" ht="57.6" x14ac:dyDescent="0.25">
      <c r="A16" s="32" t="s">
        <v>62</v>
      </c>
      <c r="B16" s="43" t="s">
        <v>127</v>
      </c>
    </row>
    <row r="17" spans="1:2" ht="28.8" x14ac:dyDescent="0.25">
      <c r="A17" s="39"/>
      <c r="B17" s="44" t="s">
        <v>125</v>
      </c>
    </row>
    <row r="18" spans="1:2" ht="100.8" x14ac:dyDescent="0.25">
      <c r="A18" s="39"/>
      <c r="B18" s="44" t="s">
        <v>126</v>
      </c>
    </row>
    <row r="19" spans="1:2" x14ac:dyDescent="0.25">
      <c r="A19" s="39"/>
      <c r="B19" s="44"/>
    </row>
    <row r="20" spans="1:2" x14ac:dyDescent="0.25">
      <c r="A20" s="39"/>
      <c r="B20" s="44"/>
    </row>
    <row r="21" spans="1:2" x14ac:dyDescent="0.25">
      <c r="A21" s="45"/>
      <c r="B21" s="46"/>
    </row>
    <row r="23" spans="1:2" s="48" customFormat="1" ht="17.100000000000001" customHeight="1" x14ac:dyDescent="0.25">
      <c r="A23" s="47" t="s">
        <v>63</v>
      </c>
      <c r="B23" s="47"/>
    </row>
    <row r="24" spans="1:2" s="48" customFormat="1" ht="15" customHeight="1" x14ac:dyDescent="0.25">
      <c r="A24" s="49" t="s">
        <v>64</v>
      </c>
      <c r="B24" s="47"/>
    </row>
    <row r="25" spans="1:2" x14ac:dyDescent="0.25">
      <c r="A25" s="49" t="s">
        <v>65</v>
      </c>
      <c r="B25" s="50"/>
    </row>
    <row r="26" spans="1:2" x14ac:dyDescent="0.25">
      <c r="A26" s="49" t="s">
        <v>66</v>
      </c>
      <c r="B26" s="50"/>
    </row>
    <row r="27" spans="1:2" x14ac:dyDescent="0.25">
      <c r="A27" s="49" t="s">
        <v>67</v>
      </c>
      <c r="B27" s="50"/>
    </row>
    <row r="28" spans="1:2" x14ac:dyDescent="0.25">
      <c r="A28" s="49" t="s">
        <v>68</v>
      </c>
      <c r="B28" s="50"/>
    </row>
    <row r="29" spans="1:2" x14ac:dyDescent="0.25">
      <c r="A29" s="49" t="s">
        <v>69</v>
      </c>
      <c r="B29" s="50"/>
    </row>
    <row r="30" spans="1:2" x14ac:dyDescent="0.25">
      <c r="A30" s="49" t="s">
        <v>70</v>
      </c>
      <c r="B30" s="50"/>
    </row>
    <row r="34" spans="1:1" s="31" customFormat="1" x14ac:dyDescent="0.25">
      <c r="A34" s="51" t="s">
        <v>54</v>
      </c>
    </row>
    <row r="35" spans="1:1" s="31" customFormat="1" x14ac:dyDescent="0.25">
      <c r="A35" s="51" t="s">
        <v>71</v>
      </c>
    </row>
    <row r="36" spans="1:1" s="31" customFormat="1" x14ac:dyDescent="0.25">
      <c r="A36" s="51" t="s">
        <v>72</v>
      </c>
    </row>
    <row r="37" spans="1:1" s="31" customFormat="1" x14ac:dyDescent="0.25">
      <c r="A37" s="51"/>
    </row>
    <row r="38" spans="1:1" s="31" customFormat="1" x14ac:dyDescent="0.25">
      <c r="A38" s="51" t="s">
        <v>73</v>
      </c>
    </row>
    <row r="39" spans="1:1" s="31" customFormat="1" x14ac:dyDescent="0.25">
      <c r="A39" s="51" t="s">
        <v>53</v>
      </c>
    </row>
    <row r="40" spans="1:1" s="31" customFormat="1" x14ac:dyDescent="0.25">
      <c r="A40" s="51" t="s">
        <v>74</v>
      </c>
    </row>
    <row r="41" spans="1:1" s="31" customFormat="1" x14ac:dyDescent="0.25">
      <c r="A41" s="52" t="s">
        <v>75</v>
      </c>
    </row>
    <row r="42" spans="1:1" s="31" customFormat="1" x14ac:dyDescent="0.25">
      <c r="A42" s="51"/>
    </row>
    <row r="43" spans="1:1" s="31" customFormat="1" x14ac:dyDescent="0.25">
      <c r="A43" s="51" t="s">
        <v>76</v>
      </c>
    </row>
  </sheetData>
  <mergeCells count="1">
    <mergeCell ref="A4:B5"/>
  </mergeCells>
  <hyperlinks>
    <hyperlink ref="A41" r:id="rId1" xr:uid="{00000000-0004-0000-0000-000000000000}"/>
  </hyperlinks>
  <pageMargins left="0.70866141732283472" right="0.70866141732283472" top="0.78740157480314965" bottom="0.78740157480314965" header="0.31496062992125984" footer="0.31496062992125984"/>
  <pageSetup paperSize="9" scale="87"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39"/>
  <sheetViews>
    <sheetView workbookViewId="0">
      <selection sqref="A1:A2"/>
    </sheetView>
  </sheetViews>
  <sheetFormatPr baseColWidth="10" defaultColWidth="11.44140625" defaultRowHeight="14.4" x14ac:dyDescent="0.3"/>
  <cols>
    <col min="1" max="1" width="52.6640625" style="62" customWidth="1"/>
    <col min="2" max="2" width="70.6640625" style="62" customWidth="1"/>
    <col min="3" max="16384" width="11.44140625" style="54"/>
  </cols>
  <sheetData>
    <row r="1" spans="1:2" x14ac:dyDescent="0.3">
      <c r="A1" s="67" t="s">
        <v>77</v>
      </c>
      <c r="B1" s="69" t="s">
        <v>78</v>
      </c>
    </row>
    <row r="2" spans="1:2" x14ac:dyDescent="0.3">
      <c r="A2" s="68"/>
      <c r="B2" s="70"/>
    </row>
    <row r="3" spans="1:2" x14ac:dyDescent="0.3">
      <c r="A3" s="55" t="s">
        <v>18</v>
      </c>
      <c r="B3" s="56" t="s">
        <v>79</v>
      </c>
    </row>
    <row r="4" spans="1:2" x14ac:dyDescent="0.3">
      <c r="A4" s="57" t="s">
        <v>25</v>
      </c>
      <c r="B4" s="58" t="s">
        <v>80</v>
      </c>
    </row>
    <row r="5" spans="1:2" ht="28.8" x14ac:dyDescent="0.3">
      <c r="A5" s="57" t="s">
        <v>19</v>
      </c>
      <c r="B5" s="58" t="s">
        <v>81</v>
      </c>
    </row>
    <row r="6" spans="1:2" ht="28.8" x14ac:dyDescent="0.3">
      <c r="A6" s="57" t="s">
        <v>26</v>
      </c>
      <c r="B6" s="59" t="s">
        <v>82</v>
      </c>
    </row>
    <row r="7" spans="1:2" x14ac:dyDescent="0.3">
      <c r="A7" s="57" t="s">
        <v>20</v>
      </c>
      <c r="B7" s="58" t="s">
        <v>83</v>
      </c>
    </row>
    <row r="8" spans="1:2" ht="28.8" x14ac:dyDescent="0.3">
      <c r="A8" s="57" t="s">
        <v>21</v>
      </c>
      <c r="B8" s="58" t="s">
        <v>84</v>
      </c>
    </row>
    <row r="9" spans="1:2" ht="43.2" x14ac:dyDescent="0.3">
      <c r="A9" s="57" t="s">
        <v>22</v>
      </c>
      <c r="B9" s="58" t="s">
        <v>85</v>
      </c>
    </row>
    <row r="10" spans="1:2" ht="16.2" x14ac:dyDescent="0.3">
      <c r="A10" s="57" t="s">
        <v>86</v>
      </c>
      <c r="B10" s="58" t="s">
        <v>87</v>
      </c>
    </row>
    <row r="11" spans="1:2" ht="43.2" x14ac:dyDescent="0.3">
      <c r="A11" s="57" t="s">
        <v>23</v>
      </c>
      <c r="B11" s="58" t="s">
        <v>88</v>
      </c>
    </row>
    <row r="12" spans="1:2" ht="16.2" x14ac:dyDescent="0.3">
      <c r="A12" s="57" t="s">
        <v>89</v>
      </c>
      <c r="B12" s="58" t="s">
        <v>90</v>
      </c>
    </row>
    <row r="13" spans="1:2" ht="28.8" x14ac:dyDescent="0.3">
      <c r="A13" s="57" t="s">
        <v>91</v>
      </c>
      <c r="B13" s="58" t="s">
        <v>92</v>
      </c>
    </row>
    <row r="14" spans="1:2" ht="15" customHeight="1" x14ac:dyDescent="0.3">
      <c r="A14" s="57" t="s">
        <v>27</v>
      </c>
      <c r="B14" s="58" t="s">
        <v>93</v>
      </c>
    </row>
    <row r="15" spans="1:2" ht="15" customHeight="1" x14ac:dyDescent="0.3">
      <c r="A15" s="57" t="s">
        <v>28</v>
      </c>
      <c r="B15" s="58" t="s">
        <v>94</v>
      </c>
    </row>
    <row r="16" spans="1:2" x14ac:dyDescent="0.3">
      <c r="A16" s="57" t="s">
        <v>29</v>
      </c>
      <c r="B16" s="58" t="s">
        <v>95</v>
      </c>
    </row>
    <row r="17" spans="1:2" ht="28.8" x14ac:dyDescent="0.3">
      <c r="A17" s="57" t="s">
        <v>30</v>
      </c>
      <c r="B17" s="58" t="s">
        <v>96</v>
      </c>
    </row>
    <row r="18" spans="1:2" x14ac:dyDescent="0.3">
      <c r="A18" s="57" t="s">
        <v>31</v>
      </c>
      <c r="B18" s="58" t="s">
        <v>97</v>
      </c>
    </row>
    <row r="19" spans="1:2" x14ac:dyDescent="0.3">
      <c r="A19" s="57" t="s">
        <v>32</v>
      </c>
      <c r="B19" s="58" t="s">
        <v>98</v>
      </c>
    </row>
    <row r="20" spans="1:2" ht="28.8" x14ac:dyDescent="0.3">
      <c r="A20" s="57" t="s">
        <v>33</v>
      </c>
      <c r="B20" s="58" t="s">
        <v>99</v>
      </c>
    </row>
    <row r="21" spans="1:2" x14ac:dyDescent="0.3">
      <c r="A21" s="57" t="s">
        <v>34</v>
      </c>
      <c r="B21" s="58" t="s">
        <v>98</v>
      </c>
    </row>
    <row r="22" spans="1:2" ht="16.2" x14ac:dyDescent="0.3">
      <c r="A22" s="57" t="s">
        <v>100</v>
      </c>
      <c r="B22" s="58" t="s">
        <v>101</v>
      </c>
    </row>
    <row r="23" spans="1:2" ht="28.8" x14ac:dyDescent="0.3">
      <c r="A23" s="57" t="s">
        <v>102</v>
      </c>
      <c r="B23" s="58" t="s">
        <v>103</v>
      </c>
    </row>
    <row r="24" spans="1:2" ht="28.8" x14ac:dyDescent="0.3">
      <c r="A24" s="57" t="s">
        <v>35</v>
      </c>
      <c r="B24" s="58" t="s">
        <v>104</v>
      </c>
    </row>
    <row r="25" spans="1:2" ht="28.8" x14ac:dyDescent="0.3">
      <c r="A25" s="57" t="s">
        <v>36</v>
      </c>
      <c r="B25" s="58" t="s">
        <v>105</v>
      </c>
    </row>
    <row r="26" spans="1:2" ht="28.8" x14ac:dyDescent="0.3">
      <c r="A26" s="57" t="s">
        <v>37</v>
      </c>
      <c r="B26" s="58" t="s">
        <v>106</v>
      </c>
    </row>
    <row r="27" spans="1:2" ht="28.8" x14ac:dyDescent="0.3">
      <c r="A27" s="57" t="s">
        <v>38</v>
      </c>
      <c r="B27" s="58" t="s">
        <v>107</v>
      </c>
    </row>
    <row r="28" spans="1:2" ht="28.8" x14ac:dyDescent="0.3">
      <c r="A28" s="57" t="s">
        <v>39</v>
      </c>
      <c r="B28" s="58" t="s">
        <v>108</v>
      </c>
    </row>
    <row r="29" spans="1:2" ht="28.8" x14ac:dyDescent="0.3">
      <c r="A29" s="57" t="s">
        <v>40</v>
      </c>
      <c r="B29" s="58" t="s">
        <v>109</v>
      </c>
    </row>
    <row r="30" spans="1:2" ht="28.8" x14ac:dyDescent="0.3">
      <c r="A30" s="57" t="s">
        <v>41</v>
      </c>
      <c r="B30" s="58" t="s">
        <v>110</v>
      </c>
    </row>
    <row r="31" spans="1:2" ht="28.8" x14ac:dyDescent="0.3">
      <c r="A31" s="57" t="s">
        <v>42</v>
      </c>
      <c r="B31" s="58" t="s">
        <v>111</v>
      </c>
    </row>
    <row r="32" spans="1:2" ht="28.8" x14ac:dyDescent="0.3">
      <c r="A32" s="57" t="s">
        <v>43</v>
      </c>
      <c r="B32" s="58" t="s">
        <v>112</v>
      </c>
    </row>
    <row r="33" spans="1:2" ht="28.8" x14ac:dyDescent="0.3">
      <c r="A33" s="57" t="s">
        <v>44</v>
      </c>
      <c r="B33" s="58" t="s">
        <v>113</v>
      </c>
    </row>
    <row r="34" spans="1:2" x14ac:dyDescent="0.3">
      <c r="A34" s="57" t="s">
        <v>45</v>
      </c>
      <c r="B34" s="58" t="s">
        <v>114</v>
      </c>
    </row>
    <row r="35" spans="1:2" x14ac:dyDescent="0.3">
      <c r="A35" s="57" t="s">
        <v>46</v>
      </c>
      <c r="B35" s="58" t="s">
        <v>115</v>
      </c>
    </row>
    <row r="36" spans="1:2" x14ac:dyDescent="0.3">
      <c r="A36" s="57" t="s">
        <v>47</v>
      </c>
      <c r="B36" s="58" t="s">
        <v>116</v>
      </c>
    </row>
    <row r="37" spans="1:2" ht="28.8" x14ac:dyDescent="0.3">
      <c r="A37" s="57" t="s">
        <v>48</v>
      </c>
      <c r="B37" s="58" t="s">
        <v>117</v>
      </c>
    </row>
    <row r="38" spans="1:2" x14ac:dyDescent="0.3">
      <c r="A38" s="57" t="s">
        <v>118</v>
      </c>
      <c r="B38" s="58" t="s">
        <v>119</v>
      </c>
    </row>
    <row r="39" spans="1:2" x14ac:dyDescent="0.3">
      <c r="A39" s="60" t="s">
        <v>120</v>
      </c>
      <c r="B39" s="61" t="s">
        <v>121</v>
      </c>
    </row>
  </sheetData>
  <mergeCells count="2">
    <mergeCell ref="A1:A2"/>
    <mergeCell ref="B1:B2"/>
  </mergeCells>
  <pageMargins left="0.70866141732283472" right="0.70866141732283472" top="0.78740157480314965" bottom="0.78740157480314965" header="0.31496062992125984" footer="0.31496062992125984"/>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2"/>
  <sheetViews>
    <sheetView workbookViewId="0"/>
  </sheetViews>
  <sheetFormatPr baseColWidth="10" defaultRowHeight="12.6" x14ac:dyDescent="0.25"/>
  <cols>
    <col min="1" max="1" width="10.77734375" style="1" customWidth="1"/>
    <col min="2" max="2" width="44.77734375" style="1" customWidth="1"/>
    <col min="3" max="3" width="17.77734375" style="1" customWidth="1"/>
    <col min="4" max="4" width="15.77734375" style="1" customWidth="1"/>
    <col min="5" max="6" width="17.77734375" style="1" customWidth="1"/>
    <col min="7" max="8" width="21.77734375" style="1" customWidth="1"/>
    <col min="9" max="9" width="24.77734375" style="1" customWidth="1"/>
    <col min="10" max="16384" width="11.5546875" style="1"/>
  </cols>
  <sheetData>
    <row r="1" spans="1:9" ht="49.95" customHeight="1" x14ac:dyDescent="0.25">
      <c r="A1" s="2" t="s">
        <v>18</v>
      </c>
      <c r="B1" s="2" t="s">
        <v>19</v>
      </c>
      <c r="C1" s="2" t="s">
        <v>20</v>
      </c>
      <c r="D1" s="2" t="s">
        <v>21</v>
      </c>
      <c r="E1" s="2" t="s">
        <v>22</v>
      </c>
      <c r="F1" s="2" t="s">
        <v>23</v>
      </c>
      <c r="G1" s="2" t="s">
        <v>49</v>
      </c>
      <c r="H1" s="2" t="s">
        <v>50</v>
      </c>
      <c r="I1" s="2" t="s">
        <v>51</v>
      </c>
    </row>
    <row r="2" spans="1:9" ht="15" customHeight="1" x14ac:dyDescent="0.3">
      <c r="A2" s="5">
        <v>11</v>
      </c>
      <c r="B2" s="5" t="s">
        <v>0</v>
      </c>
      <c r="C2" s="6">
        <v>10833.796095215999</v>
      </c>
      <c r="D2" s="7">
        <f>C2/$C$11</f>
        <v>0.64488657099292646</v>
      </c>
      <c r="E2" s="6">
        <v>249177</v>
      </c>
      <c r="F2" s="6">
        <v>44145</v>
      </c>
      <c r="G2" s="6">
        <f>(C2*10000)/E2</f>
        <v>434.78314993823659</v>
      </c>
      <c r="H2" s="6">
        <f>(C2*10000)/F2</f>
        <v>2454.1388821420314</v>
      </c>
      <c r="I2" s="6">
        <f>(C2*10000)/(E2+F2)</f>
        <v>369.34822806390241</v>
      </c>
    </row>
    <row r="3" spans="1:9" ht="15" customHeight="1" x14ac:dyDescent="0.3">
      <c r="A3" s="8">
        <v>12</v>
      </c>
      <c r="B3" s="8" t="s">
        <v>1</v>
      </c>
      <c r="C3" s="9">
        <v>1838.99855137189</v>
      </c>
      <c r="D3" s="10">
        <f>C3/$C$11</f>
        <v>0.10946721347089673</v>
      </c>
      <c r="E3" s="9">
        <v>2227</v>
      </c>
      <c r="F3" s="9">
        <v>41635</v>
      </c>
      <c r="G3" s="9">
        <f t="shared" ref="G3:G8" si="0">(C3*10000)/E3</f>
        <v>8257.7393415890874</v>
      </c>
      <c r="H3" s="9">
        <f t="shared" ref="H3:H8" si="1">(C3*10000)/F3</f>
        <v>441.69534078825268</v>
      </c>
      <c r="I3" s="9">
        <f t="shared" ref="I3:I8" si="2">(C3*10000)/(E3+F3)</f>
        <v>419.26919688383794</v>
      </c>
    </row>
    <row r="4" spans="1:9" ht="15" customHeight="1" x14ac:dyDescent="0.3">
      <c r="A4" s="8">
        <v>13</v>
      </c>
      <c r="B4" s="8" t="s">
        <v>2</v>
      </c>
      <c r="C4" s="9">
        <v>566.87828609683504</v>
      </c>
      <c r="D4" s="10">
        <f>C4/$C$11</f>
        <v>3.3743684196969971E-2</v>
      </c>
      <c r="E4" s="9">
        <v>14711</v>
      </c>
      <c r="F4" s="9">
        <v>10001</v>
      </c>
      <c r="G4" s="9">
        <f t="shared" si="0"/>
        <v>385.3431351348209</v>
      </c>
      <c r="H4" s="9">
        <f t="shared" si="1"/>
        <v>566.82160393644142</v>
      </c>
      <c r="I4" s="9">
        <f t="shared" si="2"/>
        <v>229.3939325416134</v>
      </c>
    </row>
    <row r="5" spans="1:9" ht="15" customHeight="1" x14ac:dyDescent="0.3">
      <c r="A5" s="8">
        <v>14</v>
      </c>
      <c r="B5" s="8" t="s">
        <v>3</v>
      </c>
      <c r="C5" s="9">
        <v>1329.61168509197</v>
      </c>
      <c r="D5" s="10">
        <f>C5/$C$11</f>
        <v>7.9145731820605386E-2</v>
      </c>
      <c r="E5" s="9">
        <v>72547</v>
      </c>
      <c r="F5" s="9">
        <v>44553</v>
      </c>
      <c r="G5" s="9">
        <f t="shared" si="0"/>
        <v>183.27590184183632</v>
      </c>
      <c r="H5" s="9">
        <f t="shared" si="1"/>
        <v>298.43370482166631</v>
      </c>
      <c r="I5" s="9">
        <f t="shared" si="2"/>
        <v>113.5449773776234</v>
      </c>
    </row>
    <row r="6" spans="1:9" ht="15" customHeight="1" x14ac:dyDescent="0.3">
      <c r="A6" s="8">
        <v>15</v>
      </c>
      <c r="B6" s="8" t="s">
        <v>4</v>
      </c>
      <c r="C6" s="9">
        <v>1842.8130008013402</v>
      </c>
      <c r="D6" s="10">
        <f>C6/$C$11</f>
        <v>0.10969427028377789</v>
      </c>
      <c r="E6" s="9">
        <v>3951</v>
      </c>
      <c r="F6" s="9">
        <v>31663</v>
      </c>
      <c r="G6" s="9">
        <f t="shared" si="0"/>
        <v>4664.1685669484687</v>
      </c>
      <c r="H6" s="9">
        <f t="shared" si="1"/>
        <v>582.00833806061974</v>
      </c>
      <c r="I6" s="9">
        <f t="shared" si="2"/>
        <v>517.4406134669905</v>
      </c>
    </row>
    <row r="7" spans="1:9" ht="15" customHeight="1" x14ac:dyDescent="0.3">
      <c r="A7" s="8">
        <v>16</v>
      </c>
      <c r="B7" s="8" t="s">
        <v>5</v>
      </c>
      <c r="C7" s="13" t="s">
        <v>52</v>
      </c>
      <c r="D7" s="13" t="s">
        <v>52</v>
      </c>
      <c r="E7" s="13" t="s">
        <v>52</v>
      </c>
      <c r="F7" s="13" t="s">
        <v>52</v>
      </c>
      <c r="G7" s="13" t="s">
        <v>52</v>
      </c>
      <c r="H7" s="13" t="s">
        <v>52</v>
      </c>
      <c r="I7" s="13" t="s">
        <v>52</v>
      </c>
    </row>
    <row r="8" spans="1:9" ht="15" customHeight="1" x14ac:dyDescent="0.3">
      <c r="A8" s="8">
        <v>17</v>
      </c>
      <c r="B8" s="8" t="s">
        <v>6</v>
      </c>
      <c r="C8" s="9">
        <v>387.43982338682702</v>
      </c>
      <c r="D8" s="10">
        <f>C8/$C$11</f>
        <v>2.3062529234823523E-2</v>
      </c>
      <c r="E8" s="9">
        <v>772</v>
      </c>
      <c r="F8" s="9">
        <v>1351</v>
      </c>
      <c r="G8" s="9">
        <f t="shared" si="0"/>
        <v>5018.6505620055314</v>
      </c>
      <c r="H8" s="9">
        <f t="shared" si="1"/>
        <v>2867.8003211460177</v>
      </c>
      <c r="I8" s="9">
        <f t="shared" si="2"/>
        <v>1824.9638407292841</v>
      </c>
    </row>
    <row r="9" spans="1:9" ht="15" customHeight="1" x14ac:dyDescent="0.3">
      <c r="A9" s="8">
        <v>18</v>
      </c>
      <c r="B9" s="8" t="s">
        <v>7</v>
      </c>
      <c r="C9" s="13" t="s">
        <v>52</v>
      </c>
      <c r="D9" s="13" t="s">
        <v>52</v>
      </c>
      <c r="E9" s="13" t="s">
        <v>52</v>
      </c>
      <c r="F9" s="13" t="s">
        <v>52</v>
      </c>
      <c r="G9" s="13" t="s">
        <v>52</v>
      </c>
      <c r="H9" s="13" t="s">
        <v>52</v>
      </c>
      <c r="I9" s="13" t="s">
        <v>52</v>
      </c>
    </row>
    <row r="10" spans="1:9" ht="15" customHeight="1" x14ac:dyDescent="0.3">
      <c r="A10" s="8">
        <v>19</v>
      </c>
      <c r="B10" s="8" t="s">
        <v>8</v>
      </c>
      <c r="C10" s="13" t="s">
        <v>52</v>
      </c>
      <c r="D10" s="13" t="s">
        <v>52</v>
      </c>
      <c r="E10" s="13" t="s">
        <v>52</v>
      </c>
      <c r="F10" s="13" t="s">
        <v>52</v>
      </c>
      <c r="G10" s="13" t="s">
        <v>52</v>
      </c>
      <c r="H10" s="13" t="s">
        <v>52</v>
      </c>
      <c r="I10" s="13" t="s">
        <v>52</v>
      </c>
    </row>
    <row r="11" spans="1:9" ht="15" customHeight="1" x14ac:dyDescent="0.25">
      <c r="A11" s="71"/>
      <c r="B11" s="71"/>
      <c r="C11" s="11">
        <f>SUM(C2:C10)</f>
        <v>16799.537441964862</v>
      </c>
      <c r="D11" s="12"/>
      <c r="E11" s="11">
        <f>SUM(E2:E10)</f>
        <v>343385</v>
      </c>
      <c r="F11" s="11">
        <f>SUM(F2:F10)</f>
        <v>173348</v>
      </c>
      <c r="G11" s="11">
        <f>(C11*10000)/E11</f>
        <v>489.23329329949945</v>
      </c>
      <c r="H11" s="11">
        <f>(C11*10000)/F11</f>
        <v>969.12208055269525</v>
      </c>
      <c r="I11" s="11">
        <f>(C11*10000)/(E11+F11)</f>
        <v>325.11059758066278</v>
      </c>
    </row>
    <row r="12" spans="1:9" ht="15" customHeight="1" x14ac:dyDescent="0.25">
      <c r="A12" s="3" t="s">
        <v>24</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6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12"/>
  <sheetViews>
    <sheetView workbookViewId="0"/>
  </sheetViews>
  <sheetFormatPr baseColWidth="10" defaultRowHeight="12.6" x14ac:dyDescent="0.25"/>
  <cols>
    <col min="1" max="1" width="10.77734375" style="1" customWidth="1"/>
    <col min="2" max="2" width="44.77734375" style="1" customWidth="1"/>
    <col min="3" max="3" width="17.77734375" style="1" customWidth="1"/>
    <col min="4" max="4" width="15.77734375" style="1" customWidth="1"/>
    <col min="5" max="6" width="17.77734375" style="1" customWidth="1"/>
    <col min="7" max="8" width="21.77734375" style="1" customWidth="1"/>
    <col min="9" max="9" width="24.77734375" style="1" customWidth="1"/>
    <col min="10" max="16384" width="11.5546875" style="1"/>
  </cols>
  <sheetData>
    <row r="1" spans="1:9" ht="49.95" customHeight="1" x14ac:dyDescent="0.25">
      <c r="A1" s="2" t="s">
        <v>25</v>
      </c>
      <c r="B1" s="2" t="s">
        <v>26</v>
      </c>
      <c r="C1" s="2" t="s">
        <v>20</v>
      </c>
      <c r="D1" s="2" t="s">
        <v>21</v>
      </c>
      <c r="E1" s="2" t="s">
        <v>22</v>
      </c>
      <c r="F1" s="2" t="s">
        <v>23</v>
      </c>
      <c r="G1" s="2" t="s">
        <v>49</v>
      </c>
      <c r="H1" s="2" t="s">
        <v>50</v>
      </c>
      <c r="I1" s="2" t="s">
        <v>51</v>
      </c>
    </row>
    <row r="2" spans="1:9" ht="15" customHeight="1" x14ac:dyDescent="0.3">
      <c r="A2" s="5">
        <v>11</v>
      </c>
      <c r="B2" s="5" t="s">
        <v>9</v>
      </c>
      <c r="C2" s="14" t="s">
        <v>52</v>
      </c>
      <c r="D2" s="14" t="s">
        <v>52</v>
      </c>
      <c r="E2" s="14" t="s">
        <v>52</v>
      </c>
      <c r="F2" s="14" t="s">
        <v>52</v>
      </c>
      <c r="G2" s="14" t="s">
        <v>52</v>
      </c>
      <c r="H2" s="14" t="s">
        <v>52</v>
      </c>
      <c r="I2" s="14" t="s">
        <v>52</v>
      </c>
    </row>
    <row r="3" spans="1:9" ht="15" customHeight="1" x14ac:dyDescent="0.3">
      <c r="A3" s="8">
        <v>12</v>
      </c>
      <c r="B3" s="8" t="s">
        <v>10</v>
      </c>
      <c r="C3" s="9">
        <v>2317.24334275605</v>
      </c>
      <c r="D3" s="10">
        <f t="shared" ref="D3:D8" si="0">C3/$C$11</f>
        <v>0.13793494914732701</v>
      </c>
      <c r="E3" s="9">
        <v>64989</v>
      </c>
      <c r="F3" s="9">
        <v>44148</v>
      </c>
      <c r="G3" s="9">
        <f t="shared" ref="G3:G10" si="1">(C3*10000)/E3</f>
        <v>356.55931661605041</v>
      </c>
      <c r="H3" s="9">
        <f t="shared" ref="H3:H10" si="2">(C3*10000)/F3</f>
        <v>524.88070643201274</v>
      </c>
      <c r="I3" s="9">
        <f t="shared" ref="I3:I10" si="3">(C3*10000)/(E3+F3)</f>
        <v>212.32426608355095</v>
      </c>
    </row>
    <row r="4" spans="1:9" ht="15" customHeight="1" x14ac:dyDescent="0.3">
      <c r="A4" s="8">
        <v>13</v>
      </c>
      <c r="B4" s="8" t="s">
        <v>11</v>
      </c>
      <c r="C4" s="9">
        <v>4546.3218820625698</v>
      </c>
      <c r="D4" s="10">
        <f t="shared" si="0"/>
        <v>0.27062184883173873</v>
      </c>
      <c r="E4" s="9">
        <v>126625</v>
      </c>
      <c r="F4" s="9">
        <v>74574</v>
      </c>
      <c r="G4" s="9">
        <f t="shared" si="1"/>
        <v>359.03825327246358</v>
      </c>
      <c r="H4" s="9">
        <f t="shared" si="2"/>
        <v>609.63900046431331</v>
      </c>
      <c r="I4" s="9">
        <f t="shared" si="3"/>
        <v>225.96145517932842</v>
      </c>
    </row>
    <row r="5" spans="1:9" ht="15" customHeight="1" x14ac:dyDescent="0.3">
      <c r="A5" s="8">
        <v>21</v>
      </c>
      <c r="B5" s="8" t="s">
        <v>12</v>
      </c>
      <c r="C5" s="9">
        <v>233.77369303802001</v>
      </c>
      <c r="D5" s="10">
        <f t="shared" si="0"/>
        <v>1.3915483914102158E-2</v>
      </c>
      <c r="E5" s="9">
        <v>8822</v>
      </c>
      <c r="F5" s="9">
        <v>2337</v>
      </c>
      <c r="G5" s="9">
        <f t="shared" si="1"/>
        <v>264.98945028113809</v>
      </c>
      <c r="H5" s="9">
        <f t="shared" si="2"/>
        <v>1000.3153317844245</v>
      </c>
      <c r="I5" s="9">
        <f t="shared" si="3"/>
        <v>209.49340714940408</v>
      </c>
    </row>
    <row r="6" spans="1:9" ht="15" customHeight="1" x14ac:dyDescent="0.3">
      <c r="A6" s="8">
        <v>22</v>
      </c>
      <c r="B6" s="8" t="s">
        <v>13</v>
      </c>
      <c r="C6" s="9">
        <v>3061.1947750204204</v>
      </c>
      <c r="D6" s="10">
        <f t="shared" si="0"/>
        <v>0.18221899177852433</v>
      </c>
      <c r="E6" s="9">
        <v>54934</v>
      </c>
      <c r="F6" s="9">
        <v>15669</v>
      </c>
      <c r="G6" s="9">
        <f t="shared" si="1"/>
        <v>557.24956766673108</v>
      </c>
      <c r="H6" s="9">
        <f t="shared" si="2"/>
        <v>1953.663140609114</v>
      </c>
      <c r="I6" s="9">
        <f t="shared" si="3"/>
        <v>433.57856961041608</v>
      </c>
    </row>
    <row r="7" spans="1:9" ht="15" customHeight="1" x14ac:dyDescent="0.3">
      <c r="A7" s="8">
        <v>23</v>
      </c>
      <c r="B7" s="8" t="s">
        <v>14</v>
      </c>
      <c r="C7" s="9">
        <v>1396.87005519994</v>
      </c>
      <c r="D7" s="10">
        <f t="shared" si="0"/>
        <v>8.3149316463355952E-2</v>
      </c>
      <c r="E7" s="9">
        <v>16817</v>
      </c>
      <c r="F7" s="9">
        <v>5106</v>
      </c>
      <c r="G7" s="9">
        <f t="shared" si="1"/>
        <v>830.62975275015754</v>
      </c>
      <c r="H7" s="9">
        <f t="shared" si="2"/>
        <v>2735.742372111124</v>
      </c>
      <c r="I7" s="9">
        <f t="shared" si="3"/>
        <v>637.17103279657886</v>
      </c>
    </row>
    <row r="8" spans="1:9" ht="15" customHeight="1" x14ac:dyDescent="0.3">
      <c r="A8" s="8">
        <v>31</v>
      </c>
      <c r="B8" s="8" t="s">
        <v>15</v>
      </c>
      <c r="C8" s="9">
        <v>1376.9525681964799</v>
      </c>
      <c r="D8" s="10">
        <f t="shared" si="0"/>
        <v>8.1963719117460782E-2</v>
      </c>
      <c r="E8" s="9">
        <v>24821</v>
      </c>
      <c r="F8" s="9">
        <v>13196</v>
      </c>
      <c r="G8" s="9">
        <f t="shared" si="1"/>
        <v>554.75305918233755</v>
      </c>
      <c r="H8" s="9">
        <f t="shared" si="2"/>
        <v>1043.4620856293423</v>
      </c>
      <c r="I8" s="9">
        <f t="shared" si="3"/>
        <v>362.19390488373097</v>
      </c>
    </row>
    <row r="9" spans="1:9" ht="15" customHeight="1" x14ac:dyDescent="0.3">
      <c r="A9" s="8">
        <v>32</v>
      </c>
      <c r="B9" s="8" t="s">
        <v>16</v>
      </c>
      <c r="C9" s="13" t="s">
        <v>52</v>
      </c>
      <c r="D9" s="13" t="s">
        <v>52</v>
      </c>
      <c r="E9" s="13" t="s">
        <v>52</v>
      </c>
      <c r="F9" s="13" t="s">
        <v>52</v>
      </c>
      <c r="G9" s="13" t="s">
        <v>52</v>
      </c>
      <c r="H9" s="13" t="s">
        <v>52</v>
      </c>
      <c r="I9" s="13" t="s">
        <v>52</v>
      </c>
    </row>
    <row r="10" spans="1:9" ht="15" customHeight="1" x14ac:dyDescent="0.3">
      <c r="A10" s="8">
        <v>33</v>
      </c>
      <c r="B10" s="8" t="s">
        <v>17</v>
      </c>
      <c r="C10" s="9">
        <v>3867.1811256914602</v>
      </c>
      <c r="D10" s="10">
        <f>C10/$C$11</f>
        <v>0.23019569074749119</v>
      </c>
      <c r="E10" s="9">
        <v>46377</v>
      </c>
      <c r="F10" s="9">
        <v>18318</v>
      </c>
      <c r="G10" s="9">
        <f t="shared" si="1"/>
        <v>833.85754268095388</v>
      </c>
      <c r="H10" s="9">
        <f t="shared" si="2"/>
        <v>2111.1372014911344</v>
      </c>
      <c r="I10" s="9">
        <f t="shared" si="3"/>
        <v>597.75579653627949</v>
      </c>
    </row>
    <row r="11" spans="1:9" ht="15" customHeight="1" x14ac:dyDescent="0.25">
      <c r="A11" s="71"/>
      <c r="B11" s="71"/>
      <c r="C11" s="11">
        <f>SUM(C2:C10)</f>
        <v>16799.537441964938</v>
      </c>
      <c r="D11" s="12"/>
      <c r="E11" s="11">
        <f>SUM(E2:E10)</f>
        <v>343385</v>
      </c>
      <c r="F11" s="11">
        <f>SUM(F2:F10)</f>
        <v>173348</v>
      </c>
      <c r="G11" s="11">
        <f>(C11*10000)/E11</f>
        <v>489.23329329950172</v>
      </c>
      <c r="H11" s="11">
        <f>(C11*10000)/F11</f>
        <v>969.12208055269969</v>
      </c>
      <c r="I11" s="11">
        <f>(C11*10000)/(E11+F11)</f>
        <v>325.11059758066426</v>
      </c>
    </row>
    <row r="12" spans="1:9" ht="15" customHeight="1" x14ac:dyDescent="0.25">
      <c r="A12" s="3" t="s">
        <v>24</v>
      </c>
      <c r="B12" s="3"/>
      <c r="C12" s="3"/>
      <c r="D12" s="3"/>
      <c r="E12" s="3"/>
      <c r="F12" s="3"/>
      <c r="G12" s="3"/>
      <c r="H12" s="3"/>
      <c r="I12" s="4"/>
    </row>
  </sheetData>
  <mergeCells count="1">
    <mergeCell ref="A11:B11"/>
  </mergeCells>
  <printOptions horizontalCentered="1" verticalCentered="1"/>
  <pageMargins left="0.7" right="0.7" top="0.78740157499999996" bottom="0.78740157499999996" header="0.3" footer="0.3"/>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12"/>
  <sheetViews>
    <sheetView workbookViewId="0"/>
  </sheetViews>
  <sheetFormatPr baseColWidth="10" defaultRowHeight="12.6" x14ac:dyDescent="0.25"/>
  <cols>
    <col min="1" max="1" width="10.77734375" style="1" customWidth="1"/>
    <col min="2" max="2" width="44.77734375" style="1" customWidth="1"/>
    <col min="3" max="4" width="26.77734375" style="1" customWidth="1"/>
    <col min="5" max="10" width="17.77734375" style="1" customWidth="1"/>
    <col min="11" max="16384" width="11.5546875" style="1"/>
  </cols>
  <sheetData>
    <row r="1" spans="1:10" ht="49.95" customHeight="1" x14ac:dyDescent="0.25">
      <c r="A1" s="2" t="s">
        <v>18</v>
      </c>
      <c r="B1" s="2" t="s">
        <v>19</v>
      </c>
      <c r="C1" s="2" t="s">
        <v>27</v>
      </c>
      <c r="D1" s="2" t="s">
        <v>28</v>
      </c>
      <c r="E1" s="2" t="s">
        <v>29</v>
      </c>
      <c r="F1" s="2" t="s">
        <v>30</v>
      </c>
      <c r="G1" s="2" t="s">
        <v>31</v>
      </c>
      <c r="H1" s="2" t="s">
        <v>32</v>
      </c>
      <c r="I1" s="2" t="s">
        <v>33</v>
      </c>
      <c r="J1" s="2" t="s">
        <v>34</v>
      </c>
    </row>
    <row r="2" spans="1:10" ht="15" customHeight="1" x14ac:dyDescent="0.3">
      <c r="A2" s="5">
        <v>11</v>
      </c>
      <c r="B2" s="5" t="s">
        <v>0</v>
      </c>
      <c r="C2" s="15">
        <v>2357.9828046637299</v>
      </c>
      <c r="D2" s="15">
        <v>3933.2457848095401</v>
      </c>
      <c r="E2" s="15">
        <v>6900.5503104064592</v>
      </c>
      <c r="F2" s="15">
        <v>1575.2629801458102</v>
      </c>
      <c r="G2" s="15">
        <v>2357.9828046637299</v>
      </c>
      <c r="H2" s="16">
        <f>E2/SUM($E2:$G2)</f>
        <v>0.63694666668626088</v>
      </c>
      <c r="I2" s="16">
        <f t="shared" ref="I2:J2" si="0">F2/SUM($E2:$G2)</f>
        <v>0.14540267938413726</v>
      </c>
      <c r="J2" s="16">
        <f t="shared" si="0"/>
        <v>0.21765065392960189</v>
      </c>
    </row>
    <row r="3" spans="1:10" ht="15" customHeight="1" x14ac:dyDescent="0.3">
      <c r="A3" s="8">
        <v>12</v>
      </c>
      <c r="B3" s="8" t="s">
        <v>1</v>
      </c>
      <c r="C3" s="17">
        <v>739.043852397401</v>
      </c>
      <c r="D3" s="17">
        <v>893.82866828562101</v>
      </c>
      <c r="E3" s="17">
        <v>945.16988308626901</v>
      </c>
      <c r="F3" s="17">
        <v>154.78481588822001</v>
      </c>
      <c r="G3" s="17">
        <v>739.043852397401</v>
      </c>
      <c r="H3" s="18">
        <f t="shared" ref="H3:H11" si="1">E3/SUM($E3:$G3)</f>
        <v>0.51395901447620707</v>
      </c>
      <c r="I3" s="18">
        <f t="shared" ref="I3:I11" si="2">F3/SUM($E3:$G3)</f>
        <v>8.4167992287297225E-2</v>
      </c>
      <c r="J3" s="18">
        <f t="shared" ref="J3:J11" si="3">G3/SUM($E3:$G3)</f>
        <v>0.40187299323649572</v>
      </c>
    </row>
    <row r="4" spans="1:10" ht="15" customHeight="1" x14ac:dyDescent="0.3">
      <c r="A4" s="8">
        <v>13</v>
      </c>
      <c r="B4" s="8" t="s">
        <v>2</v>
      </c>
      <c r="C4" s="17">
        <v>157.39224941010301</v>
      </c>
      <c r="D4" s="17">
        <v>221.326811640946</v>
      </c>
      <c r="E4" s="17">
        <v>345.55147445588904</v>
      </c>
      <c r="F4" s="17">
        <v>63.934562230842999</v>
      </c>
      <c r="G4" s="17">
        <v>157.39224941010301</v>
      </c>
      <c r="H4" s="18">
        <f t="shared" si="1"/>
        <v>0.60956907846151187</v>
      </c>
      <c r="I4" s="18">
        <f t="shared" si="2"/>
        <v>0.11278357947180499</v>
      </c>
      <c r="J4" s="18">
        <f t="shared" si="3"/>
        <v>0.27764734206668312</v>
      </c>
    </row>
    <row r="5" spans="1:10" ht="15" customHeight="1" x14ac:dyDescent="0.3">
      <c r="A5" s="8">
        <v>14</v>
      </c>
      <c r="B5" s="8" t="s">
        <v>3</v>
      </c>
      <c r="C5" s="17">
        <v>41.233813017523104</v>
      </c>
      <c r="D5" s="17">
        <v>89.155012368965103</v>
      </c>
      <c r="E5" s="17">
        <v>1240.4566727230049</v>
      </c>
      <c r="F5" s="17">
        <v>47.921199351441999</v>
      </c>
      <c r="G5" s="17">
        <v>41.233813017523104</v>
      </c>
      <c r="H5" s="18">
        <f t="shared" si="1"/>
        <v>0.93294657878792764</v>
      </c>
      <c r="I5" s="18">
        <f t="shared" si="2"/>
        <v>3.604149985198668E-2</v>
      </c>
      <c r="J5" s="18">
        <f t="shared" si="3"/>
        <v>3.1011921360085622E-2</v>
      </c>
    </row>
    <row r="6" spans="1:10" ht="15" customHeight="1" x14ac:dyDescent="0.3">
      <c r="A6" s="8">
        <v>15</v>
      </c>
      <c r="B6" s="8" t="s">
        <v>4</v>
      </c>
      <c r="C6" s="13" t="s">
        <v>52</v>
      </c>
      <c r="D6" s="13" t="s">
        <v>52</v>
      </c>
      <c r="E6" s="17">
        <v>1842.8130008013402</v>
      </c>
      <c r="F6" s="13" t="s">
        <v>52</v>
      </c>
      <c r="G6" s="13" t="s">
        <v>52</v>
      </c>
      <c r="H6" s="13" t="s">
        <v>52</v>
      </c>
      <c r="I6" s="13" t="s">
        <v>52</v>
      </c>
      <c r="J6" s="13" t="s">
        <v>52</v>
      </c>
    </row>
    <row r="7" spans="1:10" ht="15" customHeight="1" x14ac:dyDescent="0.3">
      <c r="A7" s="8">
        <v>16</v>
      </c>
      <c r="B7" s="8" t="s">
        <v>5</v>
      </c>
      <c r="C7" s="13" t="s">
        <v>52</v>
      </c>
      <c r="D7" s="13" t="s">
        <v>52</v>
      </c>
      <c r="E7" s="13" t="s">
        <v>52</v>
      </c>
      <c r="F7" s="13" t="s">
        <v>52</v>
      </c>
      <c r="G7" s="13" t="s">
        <v>52</v>
      </c>
      <c r="H7" s="13" t="s">
        <v>52</v>
      </c>
      <c r="I7" s="13" t="s">
        <v>52</v>
      </c>
      <c r="J7" s="13" t="s">
        <v>52</v>
      </c>
    </row>
    <row r="8" spans="1:10" ht="15" customHeight="1" x14ac:dyDescent="0.3">
      <c r="A8" s="8">
        <v>17</v>
      </c>
      <c r="B8" s="8" t="s">
        <v>6</v>
      </c>
      <c r="C8" s="13" t="s">
        <v>52</v>
      </c>
      <c r="D8" s="13" t="s">
        <v>52</v>
      </c>
      <c r="E8" s="17">
        <v>387.43982338682702</v>
      </c>
      <c r="F8" s="13" t="s">
        <v>52</v>
      </c>
      <c r="G8" s="13" t="s">
        <v>52</v>
      </c>
      <c r="H8" s="13" t="s">
        <v>52</v>
      </c>
      <c r="I8" s="13" t="s">
        <v>52</v>
      </c>
      <c r="J8" s="13" t="s">
        <v>52</v>
      </c>
    </row>
    <row r="9" spans="1:10" ht="15" customHeight="1" x14ac:dyDescent="0.3">
      <c r="A9" s="8">
        <v>18</v>
      </c>
      <c r="B9" s="8" t="s">
        <v>7</v>
      </c>
      <c r="C9" s="13" t="s">
        <v>52</v>
      </c>
      <c r="D9" s="13" t="s">
        <v>52</v>
      </c>
      <c r="E9" s="13" t="s">
        <v>52</v>
      </c>
      <c r="F9" s="13" t="s">
        <v>52</v>
      </c>
      <c r="G9" s="13" t="s">
        <v>52</v>
      </c>
      <c r="H9" s="13" t="s">
        <v>52</v>
      </c>
      <c r="I9" s="13" t="s">
        <v>52</v>
      </c>
      <c r="J9" s="13" t="s">
        <v>52</v>
      </c>
    </row>
    <row r="10" spans="1:10" ht="15" customHeight="1" x14ac:dyDescent="0.3">
      <c r="A10" s="8">
        <v>19</v>
      </c>
      <c r="B10" s="8" t="s">
        <v>8</v>
      </c>
      <c r="C10" s="13" t="s">
        <v>52</v>
      </c>
      <c r="D10" s="13" t="s">
        <v>52</v>
      </c>
      <c r="E10" s="13" t="s">
        <v>52</v>
      </c>
      <c r="F10" s="13" t="s">
        <v>52</v>
      </c>
      <c r="G10" s="13" t="s">
        <v>52</v>
      </c>
      <c r="H10" s="13" t="s">
        <v>52</v>
      </c>
      <c r="I10" s="13" t="s">
        <v>52</v>
      </c>
      <c r="J10" s="13" t="s">
        <v>52</v>
      </c>
    </row>
    <row r="11" spans="1:10" ht="15" customHeight="1" x14ac:dyDescent="0.25">
      <c r="A11" s="71"/>
      <c r="B11" s="71"/>
      <c r="C11" s="11">
        <f>SUM(C2:C10)</f>
        <v>3295.6527194887572</v>
      </c>
      <c r="D11" s="11">
        <f t="shared" ref="D11:G11" si="4">SUM(D2:D10)</f>
        <v>5137.5562771050727</v>
      </c>
      <c r="E11" s="11">
        <f t="shared" si="4"/>
        <v>11661.981164859788</v>
      </c>
      <c r="F11" s="11">
        <f t="shared" si="4"/>
        <v>1841.9035576163153</v>
      </c>
      <c r="G11" s="11">
        <f t="shared" si="4"/>
        <v>3295.6527194887572</v>
      </c>
      <c r="H11" s="19">
        <f t="shared" si="1"/>
        <v>0.6941846586637811</v>
      </c>
      <c r="I11" s="19">
        <f t="shared" si="2"/>
        <v>0.1096401352703487</v>
      </c>
      <c r="J11" s="19">
        <f t="shared" si="3"/>
        <v>0.19617520606587011</v>
      </c>
    </row>
    <row r="12" spans="1:10" ht="15" customHeight="1" x14ac:dyDescent="0.25">
      <c r="A12" s="3" t="s">
        <v>24</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12"/>
  <sheetViews>
    <sheetView workbookViewId="0"/>
  </sheetViews>
  <sheetFormatPr baseColWidth="10" defaultRowHeight="12.6" x14ac:dyDescent="0.25"/>
  <cols>
    <col min="1" max="1" width="10.77734375" style="1" customWidth="1"/>
    <col min="2" max="2" width="44.77734375" style="1" customWidth="1"/>
    <col min="3" max="4" width="26.77734375" style="1" customWidth="1"/>
    <col min="5" max="10" width="17.77734375" style="1" customWidth="1"/>
    <col min="11" max="16384" width="11.5546875" style="1"/>
  </cols>
  <sheetData>
    <row r="1" spans="1:10" ht="49.95" customHeight="1" x14ac:dyDescent="0.25">
      <c r="A1" s="2" t="s">
        <v>25</v>
      </c>
      <c r="B1" s="2" t="s">
        <v>26</v>
      </c>
      <c r="C1" s="2" t="s">
        <v>27</v>
      </c>
      <c r="D1" s="2" t="s">
        <v>28</v>
      </c>
      <c r="E1" s="2" t="s">
        <v>29</v>
      </c>
      <c r="F1" s="2" t="s">
        <v>30</v>
      </c>
      <c r="G1" s="2" t="s">
        <v>31</v>
      </c>
      <c r="H1" s="2" t="s">
        <v>32</v>
      </c>
      <c r="I1" s="2" t="s">
        <v>33</v>
      </c>
      <c r="J1" s="2" t="s">
        <v>34</v>
      </c>
    </row>
    <row r="2" spans="1:10" ht="15" customHeight="1" x14ac:dyDescent="0.3">
      <c r="A2" s="5">
        <v>11</v>
      </c>
      <c r="B2" s="5" t="s">
        <v>9</v>
      </c>
      <c r="C2" s="14" t="s">
        <v>52</v>
      </c>
      <c r="D2" s="14" t="s">
        <v>52</v>
      </c>
      <c r="E2" s="14" t="s">
        <v>52</v>
      </c>
      <c r="F2" s="14" t="s">
        <v>52</v>
      </c>
      <c r="G2" s="14" t="s">
        <v>52</v>
      </c>
      <c r="H2" s="14" t="s">
        <v>52</v>
      </c>
      <c r="I2" s="14" t="s">
        <v>52</v>
      </c>
      <c r="J2" s="14" t="s">
        <v>52</v>
      </c>
    </row>
    <row r="3" spans="1:10" ht="15" customHeight="1" x14ac:dyDescent="0.3">
      <c r="A3" s="8">
        <v>12</v>
      </c>
      <c r="B3" s="8" t="s">
        <v>10</v>
      </c>
      <c r="C3" s="17">
        <v>268.92158681012</v>
      </c>
      <c r="D3" s="17">
        <v>509.01562203198995</v>
      </c>
      <c r="E3" s="17">
        <v>1808.22772072406</v>
      </c>
      <c r="F3" s="17">
        <v>240.09403522186994</v>
      </c>
      <c r="G3" s="17">
        <v>268.92158681012</v>
      </c>
      <c r="H3" s="18">
        <f t="shared" ref="H3:H11" si="0">E3/SUM($E3:$G3)</f>
        <v>0.78033570638007133</v>
      </c>
      <c r="I3" s="18">
        <f t="shared" ref="I3:I11" si="1">F3/SUM($E3:$G3)</f>
        <v>0.1036119214550468</v>
      </c>
      <c r="J3" s="18">
        <f t="shared" ref="J3:J11" si="2">G3/SUM($E3:$G3)</f>
        <v>0.11605237216488186</v>
      </c>
    </row>
    <row r="4" spans="1:10" ht="15" customHeight="1" x14ac:dyDescent="0.3">
      <c r="A4" s="8">
        <v>13</v>
      </c>
      <c r="B4" s="8" t="s">
        <v>11</v>
      </c>
      <c r="C4" s="17">
        <v>851.84252387934191</v>
      </c>
      <c r="D4" s="17">
        <v>1301.7763237829502</v>
      </c>
      <c r="E4" s="17">
        <v>3244.5455582796194</v>
      </c>
      <c r="F4" s="17">
        <v>449.93379990360825</v>
      </c>
      <c r="G4" s="17">
        <v>851.84252387934191</v>
      </c>
      <c r="H4" s="18">
        <f t="shared" si="0"/>
        <v>0.71366384573008679</v>
      </c>
      <c r="I4" s="18">
        <f t="shared" si="1"/>
        <v>9.8966551769863423E-2</v>
      </c>
      <c r="J4" s="18">
        <f t="shared" si="2"/>
        <v>0.18736960250004978</v>
      </c>
    </row>
    <row r="5" spans="1:10" ht="15" customHeight="1" x14ac:dyDescent="0.3">
      <c r="A5" s="8">
        <v>21</v>
      </c>
      <c r="B5" s="8" t="s">
        <v>12</v>
      </c>
      <c r="C5" s="17">
        <v>13.490968825752098</v>
      </c>
      <c r="D5" s="17">
        <v>35.053368012924899</v>
      </c>
      <c r="E5" s="17">
        <v>198.72032502509512</v>
      </c>
      <c r="F5" s="17">
        <v>21.562399187172801</v>
      </c>
      <c r="G5" s="17">
        <v>13.490968825752098</v>
      </c>
      <c r="H5" s="18">
        <f t="shared" si="0"/>
        <v>0.85005426591252953</v>
      </c>
      <c r="I5" s="18">
        <f t="shared" si="1"/>
        <v>9.2236208903394359E-2</v>
      </c>
      <c r="J5" s="18">
        <f t="shared" si="2"/>
        <v>5.7709525184076127E-2</v>
      </c>
    </row>
    <row r="6" spans="1:10" ht="15" customHeight="1" x14ac:dyDescent="0.3">
      <c r="A6" s="8">
        <v>22</v>
      </c>
      <c r="B6" s="8" t="s">
        <v>13</v>
      </c>
      <c r="C6" s="17">
        <v>630.81309155884594</v>
      </c>
      <c r="D6" s="17">
        <v>999.01355825012104</v>
      </c>
      <c r="E6" s="17">
        <v>2062.1812167702992</v>
      </c>
      <c r="F6" s="17">
        <v>368.2004666912751</v>
      </c>
      <c r="G6" s="17">
        <v>630.81309155884594</v>
      </c>
      <c r="H6" s="18">
        <f t="shared" si="0"/>
        <v>0.67365240317207287</v>
      </c>
      <c r="I6" s="18">
        <f t="shared" si="1"/>
        <v>0.12027998665613132</v>
      </c>
      <c r="J6" s="18">
        <f t="shared" si="2"/>
        <v>0.20606761017179573</v>
      </c>
    </row>
    <row r="7" spans="1:10" ht="15" customHeight="1" x14ac:dyDescent="0.3">
      <c r="A7" s="8">
        <v>23</v>
      </c>
      <c r="B7" s="8" t="s">
        <v>14</v>
      </c>
      <c r="C7" s="17">
        <v>392.22088575266599</v>
      </c>
      <c r="D7" s="17">
        <v>574.61421223768298</v>
      </c>
      <c r="E7" s="17">
        <v>822.25584296225702</v>
      </c>
      <c r="F7" s="17">
        <v>182.39332648501698</v>
      </c>
      <c r="G7" s="17">
        <v>392.22088575266599</v>
      </c>
      <c r="H7" s="18">
        <f t="shared" si="0"/>
        <v>0.58864161337080423</v>
      </c>
      <c r="I7" s="18">
        <f t="shared" si="1"/>
        <v>0.13057286596276146</v>
      </c>
      <c r="J7" s="18">
        <f t="shared" si="2"/>
        <v>0.28078552066643431</v>
      </c>
    </row>
    <row r="8" spans="1:10" ht="15" customHeight="1" x14ac:dyDescent="0.3">
      <c r="A8" s="8">
        <v>31</v>
      </c>
      <c r="B8" s="8" t="s">
        <v>15</v>
      </c>
      <c r="C8" s="17">
        <v>254.71006273716898</v>
      </c>
      <c r="D8" s="17">
        <v>376.66198277365999</v>
      </c>
      <c r="E8" s="17">
        <v>1000.29058542282</v>
      </c>
      <c r="F8" s="17">
        <v>121.951920036491</v>
      </c>
      <c r="G8" s="17">
        <v>254.71006273716898</v>
      </c>
      <c r="H8" s="18">
        <f t="shared" si="0"/>
        <v>0.72645246359719684</v>
      </c>
      <c r="I8" s="18">
        <f t="shared" si="1"/>
        <v>8.8566536606429755E-2</v>
      </c>
      <c r="J8" s="18">
        <f t="shared" si="2"/>
        <v>0.18498099979637347</v>
      </c>
    </row>
    <row r="9" spans="1:10" ht="15" customHeight="1" x14ac:dyDescent="0.3">
      <c r="A9" s="8">
        <v>32</v>
      </c>
      <c r="B9" s="8" t="s">
        <v>16</v>
      </c>
      <c r="C9" s="13" t="s">
        <v>52</v>
      </c>
      <c r="D9" s="13" t="s">
        <v>52</v>
      </c>
      <c r="E9" s="13" t="s">
        <v>52</v>
      </c>
      <c r="F9" s="13" t="s">
        <v>52</v>
      </c>
      <c r="G9" s="13" t="s">
        <v>52</v>
      </c>
      <c r="H9" s="13" t="s">
        <v>52</v>
      </c>
      <c r="I9" s="13" t="s">
        <v>52</v>
      </c>
      <c r="J9" s="13" t="s">
        <v>52</v>
      </c>
    </row>
    <row r="10" spans="1:10" ht="15" customHeight="1" x14ac:dyDescent="0.3">
      <c r="A10" s="8">
        <v>33</v>
      </c>
      <c r="B10" s="8" t="s">
        <v>17</v>
      </c>
      <c r="C10" s="17">
        <v>883.65359992486594</v>
      </c>
      <c r="D10" s="17">
        <v>1341.4212100157499</v>
      </c>
      <c r="E10" s="17">
        <v>2525.7599156757105</v>
      </c>
      <c r="F10" s="17">
        <v>457.76761009088398</v>
      </c>
      <c r="G10" s="17">
        <v>883.65359992486594</v>
      </c>
      <c r="H10" s="18">
        <f t="shared" si="0"/>
        <v>0.65312687292972327</v>
      </c>
      <c r="I10" s="18">
        <f t="shared" si="1"/>
        <v>0.11837242560213265</v>
      </c>
      <c r="J10" s="18">
        <f t="shared" si="2"/>
        <v>0.22850070146814414</v>
      </c>
    </row>
    <row r="11" spans="1:10" ht="15" customHeight="1" x14ac:dyDescent="0.25">
      <c r="A11" s="71"/>
      <c r="B11" s="71"/>
      <c r="C11" s="11">
        <f>SUM(C2:C10)</f>
        <v>3295.6527194887608</v>
      </c>
      <c r="D11" s="11">
        <f t="shared" ref="D11:G11" si="3">SUM(D2:D10)</f>
        <v>5137.5562771050791</v>
      </c>
      <c r="E11" s="11">
        <f t="shared" si="3"/>
        <v>11661.981164859859</v>
      </c>
      <c r="F11" s="11">
        <f t="shared" si="3"/>
        <v>1841.9035576163183</v>
      </c>
      <c r="G11" s="11">
        <f t="shared" si="3"/>
        <v>3295.6527194887608</v>
      </c>
      <c r="H11" s="19">
        <f t="shared" si="0"/>
        <v>0.69418465866378221</v>
      </c>
      <c r="I11" s="19">
        <f t="shared" si="1"/>
        <v>0.10964013527034838</v>
      </c>
      <c r="J11" s="19">
        <f t="shared" si="2"/>
        <v>0.19617520606586944</v>
      </c>
    </row>
    <row r="12" spans="1:10" ht="15" customHeight="1" x14ac:dyDescent="0.25">
      <c r="A12" s="3" t="s">
        <v>24</v>
      </c>
      <c r="B12" s="3"/>
      <c r="C12" s="3"/>
      <c r="D12" s="3"/>
      <c r="E12" s="3"/>
      <c r="F12" s="3"/>
      <c r="G12" s="3"/>
      <c r="H12" s="3"/>
      <c r="I12" s="3"/>
      <c r="J12" s="4"/>
    </row>
  </sheetData>
  <mergeCells count="1">
    <mergeCell ref="A11:B11"/>
  </mergeCells>
  <printOptions horizontalCentered="1" verticalCentered="1"/>
  <pageMargins left="0.7" right="0.7" top="0.78740157499999996" bottom="0.78740157499999996" header="0.3" footer="0.3"/>
  <pageSetup paperSize="9" scale="6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L12"/>
  <sheetViews>
    <sheetView workbookViewId="0"/>
  </sheetViews>
  <sheetFormatPr baseColWidth="10" defaultRowHeight="12.6" x14ac:dyDescent="0.25"/>
  <cols>
    <col min="1" max="1" width="10.77734375" style="1" customWidth="1"/>
    <col min="2" max="2" width="44.77734375" style="1" customWidth="1"/>
    <col min="3" max="12" width="17.77734375" style="1" customWidth="1"/>
    <col min="13" max="16384" width="11.5546875" style="1"/>
  </cols>
  <sheetData>
    <row r="1" spans="1:12" ht="49.95" customHeight="1" x14ac:dyDescent="0.25">
      <c r="A1" s="2" t="s">
        <v>18</v>
      </c>
      <c r="B1" s="2" t="s">
        <v>19</v>
      </c>
      <c r="C1" s="2" t="s">
        <v>35</v>
      </c>
      <c r="D1" s="2" t="s">
        <v>36</v>
      </c>
      <c r="E1" s="2" t="s">
        <v>37</v>
      </c>
      <c r="F1" s="2" t="s">
        <v>38</v>
      </c>
      <c r="G1" s="2" t="s">
        <v>39</v>
      </c>
      <c r="H1" s="2" t="s">
        <v>40</v>
      </c>
      <c r="I1" s="2" t="s">
        <v>41</v>
      </c>
      <c r="J1" s="2" t="s">
        <v>42</v>
      </c>
      <c r="K1" s="2" t="s">
        <v>43</v>
      </c>
      <c r="L1" s="2" t="s">
        <v>44</v>
      </c>
    </row>
    <row r="2" spans="1:12" ht="15" customHeight="1" x14ac:dyDescent="0.3">
      <c r="A2" s="20">
        <v>11</v>
      </c>
      <c r="B2" s="20" t="s">
        <v>0</v>
      </c>
      <c r="C2" s="21">
        <v>102.310458502857</v>
      </c>
      <c r="D2" s="21">
        <v>233.39994506157998</v>
      </c>
      <c r="E2" s="15">
        <v>999.21198306897099</v>
      </c>
      <c r="F2" s="15">
        <v>4002.5522753420896</v>
      </c>
      <c r="G2" s="15">
        <v>5496.3214332404204</v>
      </c>
      <c r="H2" s="16">
        <v>9.443638924313531E-3</v>
      </c>
      <c r="I2" s="16">
        <v>2.1543690042740118E-2</v>
      </c>
      <c r="J2" s="16">
        <v>9.223101249895331E-2</v>
      </c>
      <c r="K2" s="16">
        <v>0.36945058224878086</v>
      </c>
      <c r="L2" s="16">
        <v>0.50733107628521212</v>
      </c>
    </row>
    <row r="3" spans="1:12" ht="15" customHeight="1" x14ac:dyDescent="0.3">
      <c r="A3" s="22">
        <v>12</v>
      </c>
      <c r="B3" s="22" t="s">
        <v>1</v>
      </c>
      <c r="C3" s="23">
        <v>21.6784092878361</v>
      </c>
      <c r="D3" s="23">
        <v>90.7581374956887</v>
      </c>
      <c r="E3" s="17">
        <v>271.72768676343003</v>
      </c>
      <c r="F3" s="17">
        <v>548.22703670438204</v>
      </c>
      <c r="G3" s="17">
        <v>906.60728112057711</v>
      </c>
      <c r="H3" s="18">
        <v>1.1788160067697584E-2</v>
      </c>
      <c r="I3" s="18">
        <v>4.9351935284550438E-2</v>
      </c>
      <c r="J3" s="18">
        <v>0.14775851050057548</v>
      </c>
      <c r="K3" s="18">
        <v>0.29811172841620698</v>
      </c>
      <c r="L3" s="18">
        <v>0.49298966573096958</v>
      </c>
    </row>
    <row r="4" spans="1:12" ht="15" customHeight="1" x14ac:dyDescent="0.3">
      <c r="A4" s="22">
        <v>13</v>
      </c>
      <c r="B4" s="22" t="s">
        <v>2</v>
      </c>
      <c r="C4" s="23">
        <v>12.362770127283401</v>
      </c>
      <c r="D4" s="23">
        <v>20.945301166543199</v>
      </c>
      <c r="E4" s="17">
        <v>72.210816538936399</v>
      </c>
      <c r="F4" s="17">
        <v>258.86716073046301</v>
      </c>
      <c r="G4" s="17">
        <v>202.49223753360701</v>
      </c>
      <c r="H4" s="18">
        <v>2.1808508864231951E-2</v>
      </c>
      <c r="I4" s="18">
        <v>3.6948497905536927E-2</v>
      </c>
      <c r="J4" s="18">
        <v>0.12738328193188456</v>
      </c>
      <c r="K4" s="18">
        <v>0.45665386570521033</v>
      </c>
      <c r="L4" s="18">
        <v>0.35720584559313612</v>
      </c>
    </row>
    <row r="5" spans="1:12" ht="15" customHeight="1" x14ac:dyDescent="0.3">
      <c r="A5" s="22">
        <v>14</v>
      </c>
      <c r="B5" s="22" t="s">
        <v>3</v>
      </c>
      <c r="C5" s="23">
        <v>46.533273682689298</v>
      </c>
      <c r="D5" s="23">
        <v>133.38762275529001</v>
      </c>
      <c r="E5" s="17">
        <v>145.06800021781399</v>
      </c>
      <c r="F5" s="17">
        <v>447.826799690607</v>
      </c>
      <c r="G5" s="17">
        <v>556.79598874557803</v>
      </c>
      <c r="H5" s="18">
        <v>3.4997641946468205E-2</v>
      </c>
      <c r="I5" s="18">
        <v>0.10032073593431354</v>
      </c>
      <c r="J5" s="18">
        <v>0.10910553949274192</v>
      </c>
      <c r="K5" s="18">
        <v>0.33681021663075089</v>
      </c>
      <c r="L5" s="18">
        <v>0.41876586599572535</v>
      </c>
    </row>
    <row r="6" spans="1:12" ht="15" customHeight="1" x14ac:dyDescent="0.3">
      <c r="A6" s="22">
        <v>15</v>
      </c>
      <c r="B6" s="22" t="s">
        <v>4</v>
      </c>
      <c r="C6" s="23">
        <v>46.5587462482303</v>
      </c>
      <c r="D6" s="23">
        <v>112.29471081743699</v>
      </c>
      <c r="E6" s="17">
        <v>285.42016157658503</v>
      </c>
      <c r="F6" s="17">
        <v>574.14861714684901</v>
      </c>
      <c r="G6" s="17">
        <v>824.39076496121299</v>
      </c>
      <c r="H6" s="18">
        <v>2.5265041124234295E-2</v>
      </c>
      <c r="I6" s="18">
        <v>6.0936574015765792E-2</v>
      </c>
      <c r="J6" s="18">
        <v>0.1548828673665609</v>
      </c>
      <c r="K6" s="18">
        <v>0.31156097602582594</v>
      </c>
      <c r="L6" s="18">
        <v>0.44735454146761305</v>
      </c>
    </row>
    <row r="7" spans="1:12" ht="15" customHeight="1" x14ac:dyDescent="0.3">
      <c r="A7" s="8">
        <v>16</v>
      </c>
      <c r="B7" s="8" t="s">
        <v>5</v>
      </c>
      <c r="C7" s="25" t="s">
        <v>52</v>
      </c>
      <c r="D7" s="25" t="s">
        <v>52</v>
      </c>
      <c r="E7" s="13" t="s">
        <v>52</v>
      </c>
      <c r="F7" s="13" t="s">
        <v>52</v>
      </c>
      <c r="G7" s="13" t="s">
        <v>52</v>
      </c>
      <c r="H7" s="13" t="s">
        <v>52</v>
      </c>
      <c r="I7" s="13" t="s">
        <v>52</v>
      </c>
      <c r="J7" s="13" t="s">
        <v>52</v>
      </c>
      <c r="K7" s="13" t="s">
        <v>52</v>
      </c>
      <c r="L7" s="13" t="s">
        <v>52</v>
      </c>
    </row>
    <row r="8" spans="1:12" ht="15" customHeight="1" x14ac:dyDescent="0.3">
      <c r="A8" s="22">
        <v>17</v>
      </c>
      <c r="B8" s="22" t="s">
        <v>6</v>
      </c>
      <c r="C8" s="23">
        <v>0</v>
      </c>
      <c r="D8" s="23">
        <v>3.5222325932887304</v>
      </c>
      <c r="E8" s="17">
        <v>18.815284117911499</v>
      </c>
      <c r="F8" s="17">
        <v>128.16648084589201</v>
      </c>
      <c r="G8" s="17">
        <v>236.93582582973298</v>
      </c>
      <c r="H8" s="18">
        <v>0</v>
      </c>
      <c r="I8" s="18">
        <v>9.0910442878559886E-3</v>
      </c>
      <c r="J8" s="18">
        <v>4.856311350092183E-2</v>
      </c>
      <c r="K8" s="18">
        <v>0.33080358060644904</v>
      </c>
      <c r="L8" s="18">
        <v>0.61154226160477321</v>
      </c>
    </row>
    <row r="9" spans="1:12" ht="15" customHeight="1" x14ac:dyDescent="0.3">
      <c r="A9" s="8">
        <v>18</v>
      </c>
      <c r="B9" s="8" t="s">
        <v>7</v>
      </c>
      <c r="C9" s="25" t="s">
        <v>52</v>
      </c>
      <c r="D9" s="25" t="s">
        <v>52</v>
      </c>
      <c r="E9" s="13" t="s">
        <v>52</v>
      </c>
      <c r="F9" s="13" t="s">
        <v>52</v>
      </c>
      <c r="G9" s="13" t="s">
        <v>52</v>
      </c>
      <c r="H9" s="13" t="s">
        <v>52</v>
      </c>
      <c r="I9" s="13" t="s">
        <v>52</v>
      </c>
      <c r="J9" s="13" t="s">
        <v>52</v>
      </c>
      <c r="K9" s="13" t="s">
        <v>52</v>
      </c>
      <c r="L9" s="13" t="s">
        <v>52</v>
      </c>
    </row>
    <row r="10" spans="1:12" ht="15" customHeight="1" x14ac:dyDescent="0.3">
      <c r="A10" s="8">
        <v>19</v>
      </c>
      <c r="B10" s="8" t="s">
        <v>8</v>
      </c>
      <c r="C10" s="25" t="s">
        <v>52</v>
      </c>
      <c r="D10" s="25" t="s">
        <v>52</v>
      </c>
      <c r="E10" s="13" t="s">
        <v>52</v>
      </c>
      <c r="F10" s="13" t="s">
        <v>52</v>
      </c>
      <c r="G10" s="13" t="s">
        <v>52</v>
      </c>
      <c r="H10" s="13" t="s">
        <v>52</v>
      </c>
      <c r="I10" s="13" t="s">
        <v>52</v>
      </c>
      <c r="J10" s="13" t="s">
        <v>52</v>
      </c>
      <c r="K10" s="13" t="s">
        <v>52</v>
      </c>
      <c r="L10" s="13" t="s">
        <v>52</v>
      </c>
    </row>
    <row r="11" spans="1:12" ht="15" customHeight="1" x14ac:dyDescent="0.25">
      <c r="A11" s="71"/>
      <c r="B11" s="71"/>
      <c r="C11" s="24">
        <f t="shared" ref="C11:G11" si="0">SUM(C2:C10)</f>
        <v>229.44365784889612</v>
      </c>
      <c r="D11" s="24">
        <f t="shared" si="0"/>
        <v>594.30794988982768</v>
      </c>
      <c r="E11" s="11">
        <f t="shared" si="0"/>
        <v>1792.4539322836479</v>
      </c>
      <c r="F11" s="11">
        <f t="shared" si="0"/>
        <v>5959.7883704602827</v>
      </c>
      <c r="G11" s="11">
        <f t="shared" si="0"/>
        <v>8223.5435314311289</v>
      </c>
      <c r="H11" s="19">
        <v>1.3657736627703134E-2</v>
      </c>
      <c r="I11" s="19">
        <v>3.5376447235211779E-2</v>
      </c>
      <c r="J11" s="19">
        <v>0.10669662414701898</v>
      </c>
      <c r="K11" s="19">
        <v>0.3547590754249571</v>
      </c>
      <c r="L11" s="19">
        <v>0.48951011656510895</v>
      </c>
    </row>
    <row r="12" spans="1:12" ht="15" customHeight="1" x14ac:dyDescent="0.25">
      <c r="A12" s="3" t="s">
        <v>24</v>
      </c>
      <c r="B12" s="3"/>
      <c r="C12" s="3"/>
      <c r="D12" s="3"/>
      <c r="E12" s="3"/>
      <c r="F12" s="3"/>
      <c r="G12" s="3"/>
      <c r="H12" s="3"/>
      <c r="I12" s="3"/>
      <c r="J12" s="3"/>
      <c r="K12" s="3"/>
      <c r="L12" s="4"/>
    </row>
  </sheetData>
  <sortState xmlns:xlrd2="http://schemas.microsoft.com/office/spreadsheetml/2017/richdata2" ref="A2:F30">
    <sortCondition ref="A1:A1048576"/>
    <sortCondition ref="C1:C1048576"/>
  </sortState>
  <mergeCells count="1">
    <mergeCell ref="A11:B11"/>
  </mergeCells>
  <printOptions horizontalCentered="1" verticalCentered="1"/>
  <pageMargins left="0.7" right="0.7" top="0.78740157499999996" bottom="0.78740157499999996" header="0.3" footer="0.3"/>
  <pageSetup paperSize="9" scale="5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12"/>
  <sheetViews>
    <sheetView workbookViewId="0"/>
  </sheetViews>
  <sheetFormatPr baseColWidth="10" defaultRowHeight="12.6" x14ac:dyDescent="0.25"/>
  <cols>
    <col min="1" max="1" width="10.77734375" style="1" customWidth="1"/>
    <col min="2" max="2" width="44.77734375" style="1" customWidth="1"/>
    <col min="3" max="4" width="20.77734375" style="1" customWidth="1"/>
    <col min="5" max="6" width="15.77734375" style="1" customWidth="1"/>
    <col min="7" max="16384" width="11.5546875" style="1"/>
  </cols>
  <sheetData>
    <row r="1" spans="1:6" ht="49.95" customHeight="1" x14ac:dyDescent="0.25">
      <c r="A1" s="2" t="s">
        <v>18</v>
      </c>
      <c r="B1" s="2" t="s">
        <v>19</v>
      </c>
      <c r="C1" s="2" t="s">
        <v>45</v>
      </c>
      <c r="D1" s="2" t="s">
        <v>46</v>
      </c>
      <c r="E1" s="2" t="s">
        <v>47</v>
      </c>
      <c r="F1" s="2" t="s">
        <v>48</v>
      </c>
    </row>
    <row r="2" spans="1:6" ht="15" customHeight="1" x14ac:dyDescent="0.3">
      <c r="A2" s="5">
        <v>11</v>
      </c>
      <c r="B2" s="5" t="s">
        <v>0</v>
      </c>
      <c r="C2" s="15">
        <v>11291.967549999999</v>
      </c>
      <c r="D2" s="15">
        <v>10833.796095215999</v>
      </c>
      <c r="E2" s="15">
        <f t="shared" ref="E2:E11" si="0">ROUND(D2,0)-ROUND(C2,0)</f>
        <v>-458</v>
      </c>
      <c r="F2" s="27">
        <f t="shared" ref="F2:F11" si="1">D2/C2-1</f>
        <v>-4.0574988615159513E-2</v>
      </c>
    </row>
    <row r="3" spans="1:6" ht="15" customHeight="1" x14ac:dyDescent="0.3">
      <c r="A3" s="8">
        <v>12</v>
      </c>
      <c r="B3" s="8" t="s">
        <v>1</v>
      </c>
      <c r="C3" s="17">
        <v>1854.602253</v>
      </c>
      <c r="D3" s="17">
        <v>1838.99855137189</v>
      </c>
      <c r="E3" s="17">
        <f t="shared" si="0"/>
        <v>-16</v>
      </c>
      <c r="F3" s="28">
        <f t="shared" si="1"/>
        <v>-8.4135030046844639E-3</v>
      </c>
    </row>
    <row r="4" spans="1:6" ht="15" customHeight="1" x14ac:dyDescent="0.3">
      <c r="A4" s="8">
        <v>13</v>
      </c>
      <c r="B4" s="8" t="s">
        <v>2</v>
      </c>
      <c r="C4" s="17">
        <v>528.05839919999994</v>
      </c>
      <c r="D4" s="17">
        <v>566.87828609683504</v>
      </c>
      <c r="E4" s="17">
        <f t="shared" si="0"/>
        <v>39</v>
      </c>
      <c r="F4" s="28">
        <f t="shared" si="1"/>
        <v>7.3514382037378034E-2</v>
      </c>
    </row>
    <row r="5" spans="1:6" ht="15" customHeight="1" x14ac:dyDescent="0.3">
      <c r="A5" s="8">
        <v>14</v>
      </c>
      <c r="B5" s="8" t="s">
        <v>3</v>
      </c>
      <c r="C5" s="17">
        <v>1309.165943</v>
      </c>
      <c r="D5" s="17">
        <v>1329.61168509197</v>
      </c>
      <c r="E5" s="17">
        <f t="shared" si="0"/>
        <v>21</v>
      </c>
      <c r="F5" s="28">
        <f t="shared" si="1"/>
        <v>1.5617380058877695E-2</v>
      </c>
    </row>
    <row r="6" spans="1:6" ht="15" customHeight="1" x14ac:dyDescent="0.3">
      <c r="A6" s="8">
        <v>15</v>
      </c>
      <c r="B6" s="8" t="s">
        <v>4</v>
      </c>
      <c r="C6" s="17">
        <v>1948.8427839999999</v>
      </c>
      <c r="D6" s="17">
        <v>1842.8130008013402</v>
      </c>
      <c r="E6" s="17">
        <f t="shared" si="0"/>
        <v>-106</v>
      </c>
      <c r="F6" s="28">
        <f t="shared" si="1"/>
        <v>-5.4406535031539915E-2</v>
      </c>
    </row>
    <row r="7" spans="1:6" ht="15" customHeight="1" x14ac:dyDescent="0.3">
      <c r="A7" s="8">
        <v>16</v>
      </c>
      <c r="B7" s="8" t="s">
        <v>5</v>
      </c>
      <c r="C7" s="13" t="s">
        <v>52</v>
      </c>
      <c r="D7" s="13" t="s">
        <v>52</v>
      </c>
      <c r="E7" s="13" t="s">
        <v>52</v>
      </c>
      <c r="F7" s="13" t="s">
        <v>52</v>
      </c>
    </row>
    <row r="8" spans="1:6" ht="15" customHeight="1" x14ac:dyDescent="0.3">
      <c r="A8" s="8">
        <v>17</v>
      </c>
      <c r="B8" s="8" t="s">
        <v>6</v>
      </c>
      <c r="C8" s="17">
        <v>251.34571970000002</v>
      </c>
      <c r="D8" s="17">
        <v>387.43982338682702</v>
      </c>
      <c r="E8" s="17">
        <f t="shared" si="0"/>
        <v>136</v>
      </c>
      <c r="F8" s="28">
        <f t="shared" si="1"/>
        <v>0.5414617915485711</v>
      </c>
    </row>
    <row r="9" spans="1:6" ht="15" customHeight="1" x14ac:dyDescent="0.3">
      <c r="A9" s="8">
        <v>18</v>
      </c>
      <c r="B9" s="8" t="s">
        <v>7</v>
      </c>
      <c r="C9" s="13" t="s">
        <v>52</v>
      </c>
      <c r="D9" s="13" t="s">
        <v>52</v>
      </c>
      <c r="E9" s="13" t="s">
        <v>52</v>
      </c>
      <c r="F9" s="13" t="s">
        <v>52</v>
      </c>
    </row>
    <row r="10" spans="1:6" ht="15" customHeight="1" x14ac:dyDescent="0.3">
      <c r="A10" s="8">
        <v>19</v>
      </c>
      <c r="B10" s="8" t="s">
        <v>8</v>
      </c>
      <c r="C10" s="13" t="s">
        <v>52</v>
      </c>
      <c r="D10" s="13" t="s">
        <v>52</v>
      </c>
      <c r="E10" s="13" t="s">
        <v>52</v>
      </c>
      <c r="F10" s="13" t="s">
        <v>52</v>
      </c>
    </row>
    <row r="11" spans="1:6" ht="15" customHeight="1" x14ac:dyDescent="0.25">
      <c r="A11" s="71"/>
      <c r="B11" s="71"/>
      <c r="C11" s="11">
        <f t="shared" ref="C11:D11" si="2">SUM(C2:C10)</f>
        <v>17183.982648899997</v>
      </c>
      <c r="D11" s="11">
        <f t="shared" si="2"/>
        <v>16799.537441964862</v>
      </c>
      <c r="E11" s="26">
        <f t="shared" si="0"/>
        <v>-384</v>
      </c>
      <c r="F11" s="29">
        <f t="shared" si="1"/>
        <v>-2.2372299529745177E-2</v>
      </c>
    </row>
    <row r="12" spans="1:6" ht="15" customHeight="1" x14ac:dyDescent="0.25">
      <c r="A12" s="3" t="s">
        <v>24</v>
      </c>
      <c r="B12" s="3"/>
      <c r="C12" s="3"/>
      <c r="D12" s="3"/>
      <c r="E12" s="3"/>
      <c r="F12" s="4"/>
    </row>
  </sheetData>
  <mergeCells count="1">
    <mergeCell ref="A11:B11"/>
  </mergeCells>
  <printOptions horizontalCentered="1" verticalCentered="1"/>
  <pageMargins left="0.7" right="0.7" top="0.78740157499999996" bottom="0.78740157499999996"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Fiche_dInformation</vt:lpstr>
      <vt:lpstr>Légende</vt:lpstr>
      <vt:lpstr>Statistique_Aff_principale</vt:lpstr>
      <vt:lpstr>Statistique_Types_comm_OFS9</vt:lpstr>
      <vt:lpstr>Analyse_nonconstr_Aff_principal</vt:lpstr>
      <vt:lpstr>Anal_nonconst_Types_comm_OFS9</vt:lpstr>
      <vt:lpstr>Analyse_desserte_TP</vt:lpstr>
      <vt:lpstr>Comparaison_2017_2022</vt:lpstr>
    </vt:vector>
  </TitlesOfParts>
  <Company>Bundesverwaltung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Giezendanner Rolf ARE</dc:creator>
  <cp:lastModifiedBy>Giezendanner Rolf ARE</cp:lastModifiedBy>
  <dcterms:created xsi:type="dcterms:W3CDTF">2022-08-30T11:44:35Z</dcterms:created>
  <dcterms:modified xsi:type="dcterms:W3CDTF">2022-10-24T13:51:57Z</dcterms:modified>
</cp:coreProperties>
</file>