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GIS\INFOPLAN\Projekte_GISKZ\Bauzonenstatistik\6_Dokumentation\Statistik_Kantone_D\"/>
    </mc:Choice>
  </mc:AlternateContent>
  <bookViews>
    <workbookView xWindow="0" yWindow="0" windowWidth="28800" windowHeight="12480"/>
  </bookViews>
  <sheets>
    <sheet name="Faktenblatt" sheetId="13" r:id="rId1"/>
    <sheet name="Legende" sheetId="14" r:id="rId2"/>
    <sheet name="Statistik_Hauptnutzung" sheetId="12" r:id="rId3"/>
    <sheet name="Statistik_Gemtypen_BFS9" sheetId="11" r:id="rId4"/>
    <sheet name="Statistik_Gemtypen_ARE9" sheetId="10" r:id="rId5"/>
    <sheet name="Analyse_unüberbaut_Hauptnutzung" sheetId="9" r:id="rId6"/>
    <sheet name="Anal_unüb_Gemtypen_BFS9" sheetId="7" r:id="rId7"/>
    <sheet name="Anal_unüb_Gemtypen_ARE9" sheetId="5" r:id="rId8"/>
    <sheet name="Analyse_Erschliessung_oeV" sheetId="3" r:id="rId9"/>
    <sheet name="Vergleich_2012_2017" sheetId="2" r:id="rId10"/>
  </sheets>
  <definedNames>
    <definedName name="aa">#REF!</definedName>
    <definedName name="Auswertung_GdeTypen_CH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F10" i="2"/>
  <c r="E2" i="2"/>
  <c r="E3" i="2"/>
  <c r="E4" i="2"/>
  <c r="E5" i="2"/>
  <c r="E6" i="2"/>
  <c r="E7" i="2"/>
  <c r="E8" i="2"/>
  <c r="E10" i="2"/>
  <c r="C11" i="2"/>
  <c r="D11" i="2"/>
  <c r="F11" i="2" s="1"/>
  <c r="C11" i="3"/>
  <c r="D11" i="3"/>
  <c r="E11" i="3"/>
  <c r="F11" i="3"/>
  <c r="G11" i="3"/>
  <c r="H3" i="5"/>
  <c r="I3" i="5"/>
  <c r="J3" i="5"/>
  <c r="H4" i="5"/>
  <c r="I4" i="5"/>
  <c r="J4" i="5"/>
  <c r="H5" i="5"/>
  <c r="I5" i="5"/>
  <c r="J5" i="5"/>
  <c r="H6" i="5"/>
  <c r="I6" i="5"/>
  <c r="J6" i="5"/>
  <c r="H7" i="5"/>
  <c r="I7" i="5"/>
  <c r="J7" i="5"/>
  <c r="H8" i="5"/>
  <c r="I8" i="5"/>
  <c r="J8" i="5"/>
  <c r="H9" i="5"/>
  <c r="I9" i="5"/>
  <c r="J9" i="5"/>
  <c r="H10" i="5"/>
  <c r="I10" i="5"/>
  <c r="J10" i="5"/>
  <c r="D11" i="5"/>
  <c r="E11" i="5"/>
  <c r="F11" i="5"/>
  <c r="G11" i="5"/>
  <c r="J11" i="5" s="1"/>
  <c r="C11" i="5"/>
  <c r="H3" i="7"/>
  <c r="I3" i="7"/>
  <c r="J3" i="7"/>
  <c r="H4" i="7"/>
  <c r="I4" i="7"/>
  <c r="J4" i="7"/>
  <c r="H5" i="7"/>
  <c r="I5" i="7"/>
  <c r="J5" i="7"/>
  <c r="H6" i="7"/>
  <c r="I6" i="7"/>
  <c r="J6" i="7"/>
  <c r="H7" i="7"/>
  <c r="I7" i="7"/>
  <c r="J7" i="7"/>
  <c r="H8" i="7"/>
  <c r="I8" i="7"/>
  <c r="J8" i="7"/>
  <c r="H9" i="7"/>
  <c r="I9" i="7"/>
  <c r="J9" i="7"/>
  <c r="I2" i="7"/>
  <c r="J2" i="7"/>
  <c r="H2" i="7"/>
  <c r="D11" i="7"/>
  <c r="E11" i="7"/>
  <c r="F11" i="7"/>
  <c r="G11" i="7"/>
  <c r="J11" i="7" s="1"/>
  <c r="C11" i="7"/>
  <c r="H3" i="9"/>
  <c r="I3" i="9"/>
  <c r="J3" i="9"/>
  <c r="H4" i="9"/>
  <c r="I4" i="9"/>
  <c r="J4" i="9"/>
  <c r="H5" i="9"/>
  <c r="I5" i="9"/>
  <c r="J5" i="9"/>
  <c r="I2" i="9"/>
  <c r="J2" i="9"/>
  <c r="H2" i="9"/>
  <c r="D11" i="9"/>
  <c r="E11" i="9"/>
  <c r="F11" i="9"/>
  <c r="G11" i="9"/>
  <c r="C11" i="9"/>
  <c r="F11" i="10"/>
  <c r="E11" i="10"/>
  <c r="C11" i="10"/>
  <c r="D10" i="10" s="1"/>
  <c r="I3" i="10"/>
  <c r="I4" i="10"/>
  <c r="I5" i="10"/>
  <c r="I6" i="10"/>
  <c r="I7" i="10"/>
  <c r="I8" i="10"/>
  <c r="I9" i="10"/>
  <c r="I10" i="10"/>
  <c r="H3" i="10"/>
  <c r="H4" i="10"/>
  <c r="H5" i="10"/>
  <c r="H6" i="10"/>
  <c r="H7" i="10"/>
  <c r="H8" i="10"/>
  <c r="H9" i="10"/>
  <c r="H10" i="10"/>
  <c r="G3" i="10"/>
  <c r="G4" i="10"/>
  <c r="G5" i="10"/>
  <c r="G6" i="10"/>
  <c r="G7" i="10"/>
  <c r="G8" i="10"/>
  <c r="G9" i="10"/>
  <c r="G10" i="10"/>
  <c r="F11" i="11"/>
  <c r="E11" i="11"/>
  <c r="C11" i="11"/>
  <c r="I3" i="11"/>
  <c r="I4" i="11"/>
  <c r="I5" i="11"/>
  <c r="I6" i="11"/>
  <c r="I7" i="11"/>
  <c r="I8" i="11"/>
  <c r="I9" i="11"/>
  <c r="I2" i="11"/>
  <c r="H3" i="11"/>
  <c r="H4" i="11"/>
  <c r="H5" i="11"/>
  <c r="H6" i="11"/>
  <c r="H7" i="11"/>
  <c r="H8" i="11"/>
  <c r="H9" i="11"/>
  <c r="H2" i="11"/>
  <c r="G3" i="11"/>
  <c r="G4" i="11"/>
  <c r="G5" i="11"/>
  <c r="G6" i="11"/>
  <c r="G7" i="11"/>
  <c r="G8" i="11"/>
  <c r="G9" i="11"/>
  <c r="G2" i="11"/>
  <c r="F11" i="12"/>
  <c r="E11" i="12"/>
  <c r="C11" i="12"/>
  <c r="D10" i="12" s="1"/>
  <c r="I3" i="12"/>
  <c r="I4" i="12"/>
  <c r="I5" i="12"/>
  <c r="I6" i="12"/>
  <c r="I7" i="12"/>
  <c r="I8" i="12"/>
  <c r="I10" i="12"/>
  <c r="I2" i="12"/>
  <c r="H3" i="12"/>
  <c r="H4" i="12"/>
  <c r="H5" i="12"/>
  <c r="H6" i="12"/>
  <c r="H7" i="12"/>
  <c r="H8" i="12"/>
  <c r="H10" i="12"/>
  <c r="H2" i="12"/>
  <c r="G3" i="12"/>
  <c r="G4" i="12"/>
  <c r="G5" i="12"/>
  <c r="G6" i="12"/>
  <c r="G7" i="12"/>
  <c r="G8" i="12"/>
  <c r="G10" i="12"/>
  <c r="G2" i="12"/>
  <c r="J11" i="9" l="1"/>
  <c r="E11" i="2"/>
  <c r="I11" i="5"/>
  <c r="H11" i="5"/>
  <c r="I11" i="7"/>
  <c r="H11" i="7"/>
  <c r="I11" i="9"/>
  <c r="H11" i="9"/>
  <c r="G11" i="10"/>
  <c r="H11" i="10"/>
  <c r="I11" i="10"/>
  <c r="D3" i="10"/>
  <c r="D4" i="10"/>
  <c r="D5" i="10"/>
  <c r="D6" i="10"/>
  <c r="D7" i="10"/>
  <c r="D8" i="10"/>
  <c r="D9" i="10"/>
  <c r="G11" i="11"/>
  <c r="H11" i="11"/>
  <c r="I11" i="11"/>
  <c r="D2" i="11"/>
  <c r="D3" i="11"/>
  <c r="D4" i="11"/>
  <c r="D5" i="11"/>
  <c r="D6" i="11"/>
  <c r="D7" i="11"/>
  <c r="D8" i="11"/>
  <c r="D9" i="11"/>
  <c r="G11" i="12"/>
  <c r="H11" i="12"/>
  <c r="I11" i="12"/>
  <c r="D2" i="12"/>
  <c r="D3" i="12"/>
  <c r="D4" i="12"/>
  <c r="D5" i="12"/>
  <c r="D6" i="12"/>
  <c r="D7" i="12"/>
  <c r="D8" i="12"/>
</calcChain>
</file>

<file path=xl/sharedStrings.xml><?xml version="1.0" encoding="utf-8"?>
<sst xmlns="http://schemas.openxmlformats.org/spreadsheetml/2006/main" count="354" uniqueCount="140">
  <si>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</si>
  <si>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</si>
  <si>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</si>
  <si>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</si>
  <si>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</si>
  <si>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</si>
  <si>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</si>
  <si>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</si>
  <si>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weitere Bauzonen</t>
  </si>
  <si>
    <t>Grosszentren</t>
  </si>
  <si>
    <t>Nebenzentren der Grosszentren</t>
  </si>
  <si>
    <t>Gürtel der Grosszentren</t>
  </si>
  <si>
    <t>Mittelzentren</t>
  </si>
  <si>
    <t>Gürtel der Mittelzentren</t>
  </si>
  <si>
    <t>Kleinzentren</t>
  </si>
  <si>
    <t>Periurbane ländliche Gemeinden</t>
  </si>
  <si>
    <t>Agrargemeinden</t>
  </si>
  <si>
    <t>Touristische Gemeinden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</si>
  <si>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</si>
  <si>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</si>
  <si>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</si>
  <si>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</si>
  <si>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</si>
  <si>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</si>
  <si>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</si>
  <si>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</si>
  <si>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</si>
  <si>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Verkehrszonen innerhalb der Bauzonen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</si>
  <si>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</si>
  <si>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</si>
  <si>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</si>
  <si>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</si>
  <si>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</si>
  <si>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2017</t>
  </si>
  <si>
    <t>Code GT</t>
  </si>
  <si>
    <t>Gemeindetyp BFS</t>
  </si>
  <si>
    <t>Gemeindetyp ARE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</si>
  <si>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</si>
  <si>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</si>
  <si>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</si>
  <si>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</si>
  <si>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</si>
  <si>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</si>
  <si>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</si>
  <si>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</si>
  <si>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</si>
  <si>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</si>
  <si>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</si>
  <si>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</si>
  <si>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</si>
  <si>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</si>
  <si>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</si>
  <si>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</si>
  <si>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</si>
  <si>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</si>
  <si>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2012 [ha]</t>
  </si>
  <si>
    <t>Fläche der Bauzonen 2017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</si>
  <si>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</si>
  <si>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</si>
  <si>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</si>
  <si>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</si>
  <si>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</si>
  <si>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</si>
  <si>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</si>
  <si>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2017</t>
  </si>
  <si>
    <t>Stand der Daten</t>
  </si>
  <si>
    <t>01.01.2017</t>
  </si>
  <si>
    <t>Vollständigkeit</t>
  </si>
  <si>
    <t>ja</t>
  </si>
  <si>
    <t>Anzahl Gemeinden</t>
  </si>
  <si>
    <t>Zonentypen</t>
  </si>
  <si>
    <t>Anzahl Zonen innerhalb der Bauzonen</t>
  </si>
  <si>
    <t>Spezialzonen</t>
  </si>
  <si>
    <t>keine. Die Verkehrsflächen sind teilweise ausgeschnitten.</t>
  </si>
  <si>
    <t>Bemerkungen</t>
  </si>
  <si>
    <t>Die Pflanzgartenzonen sind neu den Tourismus- und Freizeitzonen zugeordnet (2012 weitere Bauzonen).</t>
  </si>
  <si>
    <t>Inhalt</t>
  </si>
  <si>
    <t>- Legende</t>
  </si>
  <si>
    <t>- Statistik nach Hauptnutzungen</t>
  </si>
  <si>
    <t>- Statistik nach Gemeindetypen BFS</t>
  </si>
  <si>
    <t>- Statistik nach Gemeindetypen ARE</t>
  </si>
  <si>
    <t>- Analyse der unüberbauten Bauzonen nach Hauptnutzungen</t>
  </si>
  <si>
    <t>- Analyse der unüberbauten Bauzonen nach Gemeindetypen BFS</t>
  </si>
  <si>
    <t>- Analyse der unüberbauten Bauzonen nach Gemeindetypen ARE</t>
  </si>
  <si>
    <t>- Analyse der Erschliessung mit dem ÖV nach Hauptnutzungen</t>
  </si>
  <si>
    <t>- Vergleich 2012 - 2017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</si>
  <si>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</si>
  <si>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</si>
  <si>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</si>
  <si>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</si>
  <si>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</si>
  <si>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12.2017</t>
  </si>
  <si>
    <t>Bezeichnung</t>
  </si>
  <si>
    <t>Beschreibung</t>
  </si>
  <si>
    <t>Code-Nummer der Hauptnutzungen</t>
  </si>
  <si>
    <t>Code-Nummer der Gemeindetypen ARE</t>
  </si>
  <si>
    <t>Hauptnutzung der Bauzonen nach dem minimalen Geodatenmodell Nutzungsplanung</t>
  </si>
  <si>
    <t>Die neue Gemeindetypologie 2012 des BFS ist kohärent mit der Definition zum "Raum mit städtischem Charakter 2012".</t>
  </si>
  <si>
    <t>Die alte Gemeindetypologie ARE wurde auf der Basis der Agglomerationsdefinition 2000 und der Volkszählung 2010 berechnet.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</si>
  <si>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</si>
  <si>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</si>
  <si>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31.12.2016.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</si>
  <si>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</si>
  <si>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</si>
  <si>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31.12.2015 (provisorische Werte).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</si>
  <si>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</si>
  <si>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</si>
  <si>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</si>
  <si>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</si>
  <si>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</si>
  <si>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</si>
  <si>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</si>
  <si>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</si>
  <si>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</si>
  <si>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</si>
  <si>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</si>
  <si>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</si>
  <si>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</si>
  <si>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</si>
  <si>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</si>
  <si>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</si>
  <si>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</si>
  <si>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</si>
  <si>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</si>
  <si>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</si>
  <si>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</si>
  <si>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</si>
  <si>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</si>
  <si>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</si>
  <si>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</si>
  <si>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</si>
  <si>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2012</t>
  </si>
  <si>
    <t>Flächen der Bauzonen, Stand Bauzonenstatistik Schweiz 2017</t>
  </si>
  <si>
    <t>Flächendifferenz zwischen den Bauzonen 2012 und 2017</t>
  </si>
  <si>
    <t>Anteil der Differenz zwischen den Bauzonenflächen 2012 und 2017 (Bauzonenfläche 2012 = 100%)</t>
  </si>
  <si>
    <t>Kantonsnummer</t>
  </si>
  <si>
    <t>Kantonsnummer BFS</t>
  </si>
  <si>
    <t>Kantonskürzel</t>
  </si>
  <si>
    <t>Abkürzung der Kantonsnamen</t>
  </si>
  <si>
    <t>Faktenblatt Kanton Aargau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</si>
</sst>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2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3" fontId="3" fillId="0" borderId="4" xfId="0" applyNumberFormat="1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3" fillId="0" borderId="5" xfId="0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49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left" vertical="top" wrapText="1"/>
    </xf>
    <xf numFmtId="49" fontId="3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/>
    <cellStyle name="Standard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B6B-4D49-8D0C-8BACFC4A031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9714.1262944905593</c:v>
                </c:pt>
                <c:pt idx="1">
                  <c:v>3378.7766306629001</c:v>
                </c:pt>
                <c:pt idx="2">
                  <c:v>2247.2887791591902</c:v>
                </c:pt>
                <c:pt idx="3">
                  <c:v>2418.5828190127099</c:v>
                </c:pt>
                <c:pt idx="4">
                  <c:v>2200.99131227211</c:v>
                </c:pt>
                <c:pt idx="5">
                  <c:v>460.39866790475503</c:v>
                </c:pt>
                <c:pt idx="6">
                  <c:v>97.263925158528096</c:v>
                </c:pt>
                <c:pt idx="7" formatCode="General">
                  <c:v>0</c:v>
                </c:pt>
                <c:pt idx="8">
                  <c:v>72.151219174768798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6B-4D49-8D0C-8BACFC4A03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29554256"/>
        <c:axId val="429548768"/>
      </c:barChart>
      <c:catAx>
        <c:axId val="4295542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9548768"/>
        <c:crosses val="autoZero"/>
        <c:auto val="1"/>
        <c:lblAlgn val="ctr"/>
        <c:lblOffset val="100"/>
        <c:noMultiLvlLbl val="0"/>
      </c:catAx>
      <c:valAx>
        <c:axId val="42954876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2955425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00E-4BAF-8254-D0CD8DB1C2B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00E-4BAF-8254-D0CD8DB1C2B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00E-4BAF-8254-D0CD8DB1C2B8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00E-4BAF-8254-D0CD8DB1C2B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00E-4BAF-8254-D0CD8DB1C2B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0.87685998587771563</c:v>
                </c:pt>
                <c:pt idx="1">
                  <c:v>0.58534072675775473</c:v>
                </c:pt>
                <c:pt idx="2">
                  <c:v>0.81882443489989565</c:v>
                </c:pt>
                <c:pt idx="3">
                  <c:v>0.90901473671102073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0E-4BAF-8254-D0CD8DB1C2B8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00E-4BAF-8254-D0CD8DB1C2B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00E-4BAF-8254-D0CD8DB1C2B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00E-4BAF-8254-D0CD8DB1C2B8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00E-4BAF-8254-D0CD8DB1C2B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00E-4BAF-8254-D0CD8DB1C2B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5.7438388937022911E-2</c:v>
                </c:pt>
                <c:pt idx="1">
                  <c:v>7.3215373321907209E-2</c:v>
                </c:pt>
                <c:pt idx="2">
                  <c:v>7.8059150113521186E-2</c:v>
                </c:pt>
                <c:pt idx="3">
                  <c:v>5.6559192004469259E-2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00E-4BAF-8254-D0CD8DB1C2B8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00E-4BAF-8254-D0CD8DB1C2B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00E-4BAF-8254-D0CD8DB1C2B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00E-4BAF-8254-D0CD8DB1C2B8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00E-4BAF-8254-D0CD8DB1C2B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00E-4BAF-8254-D0CD8DB1C2B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6.5701625185261292E-2</c:v>
                </c:pt>
                <c:pt idx="1">
                  <c:v>0.34144389992033802</c:v>
                </c:pt>
                <c:pt idx="2">
                  <c:v>0.10311641498658321</c:v>
                </c:pt>
                <c:pt idx="3">
                  <c:v>3.442607128450996E-2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B00E-4BAF-8254-D0CD8DB1C2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0889936"/>
        <c:axId val="490898560"/>
      </c:barChart>
      <c:catAx>
        <c:axId val="4908899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8560"/>
        <c:crosses val="autoZero"/>
        <c:auto val="1"/>
        <c:lblAlgn val="ctr"/>
        <c:lblOffset val="100"/>
        <c:noMultiLvlLbl val="0"/>
      </c:catAx>
      <c:valAx>
        <c:axId val="49089856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908899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#,##0</c:formatCode>
                <c:ptCount val="9"/>
                <c:pt idx="0">
                  <c:v>1434.3534328974049</c:v>
                </c:pt>
                <c:pt idx="1">
                  <c:v>4779.3384385134814</c:v>
                </c:pt>
                <c:pt idx="2">
                  <c:v>2282.8643782133358</c:v>
                </c:pt>
                <c:pt idx="3">
                  <c:v>1850.2489262533159</c:v>
                </c:pt>
                <c:pt idx="4">
                  <c:v>2618.8307380943434</c:v>
                </c:pt>
                <c:pt idx="5">
                  <c:v>1170.4223932904313</c:v>
                </c:pt>
                <c:pt idx="6">
                  <c:v>648.88627147620298</c:v>
                </c:pt>
                <c:pt idx="7">
                  <c:v>2580.187148807865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0C-46B1-A95B-FDBCA8E503BA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#,##0</c:formatCode>
                <c:ptCount val="9"/>
                <c:pt idx="0">
                  <c:v>94.026178426171015</c:v>
                </c:pt>
                <c:pt idx="1">
                  <c:v>242.74147378171693</c:v>
                </c:pt>
                <c:pt idx="2">
                  <c:v>180.073374075549</c:v>
                </c:pt>
                <c:pt idx="3">
                  <c:v>109.09843931493404</c:v>
                </c:pt>
                <c:pt idx="4">
                  <c:v>162.33473412048204</c:v>
                </c:pt>
                <c:pt idx="5">
                  <c:v>74.280972319558984</c:v>
                </c:pt>
                <c:pt idx="6">
                  <c:v>44.563793469986493</c:v>
                </c:pt>
                <c:pt idx="7">
                  <c:v>210.43773336330906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0C-46B1-A95B-FDBCA8E503BA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#,##0</c:formatCode>
                <c:ptCount val="9"/>
                <c:pt idx="0">
                  <c:v>217.85246197238402</c:v>
                </c:pt>
                <c:pt idx="1">
                  <c:v>374.79723288097199</c:v>
                </c:pt>
                <c:pt idx="2">
                  <c:v>339.56458895975499</c:v>
                </c:pt>
                <c:pt idx="3">
                  <c:v>254.96853662414</c:v>
                </c:pt>
                <c:pt idx="4">
                  <c:v>345.85871481241497</c:v>
                </c:pt>
                <c:pt idx="5">
                  <c:v>117.78242942407</c:v>
                </c:pt>
                <c:pt idx="6">
                  <c:v>91.201600585352494</c:v>
                </c:pt>
                <c:pt idx="7">
                  <c:v>364.86565615835599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0C-46B1-A95B-FDBCA8E503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0887584"/>
        <c:axId val="490897384"/>
      </c:barChart>
      <c:catAx>
        <c:axId val="4908875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7384"/>
        <c:crosses val="autoZero"/>
        <c:auto val="1"/>
        <c:lblAlgn val="ctr"/>
        <c:lblOffset val="100"/>
        <c:noMultiLvlLbl val="0"/>
      </c:catAx>
      <c:valAx>
        <c:axId val="49089738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908875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2D1-41BA-AE0E-5510A45D79A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0%</c:formatCode>
                <c:ptCount val="9"/>
                <c:pt idx="0">
                  <c:v>0.82139908826099295</c:v>
                </c:pt>
                <c:pt idx="1">
                  <c:v>0.88557480742086991</c:v>
                </c:pt>
                <c:pt idx="2">
                  <c:v>0.81458072116943103</c:v>
                </c:pt>
                <c:pt idx="3">
                  <c:v>0.83558489753941079</c:v>
                </c:pt>
                <c:pt idx="4">
                  <c:v>0.83748336484214414</c:v>
                </c:pt>
                <c:pt idx="5">
                  <c:v>0.85903456575939741</c:v>
                </c:pt>
                <c:pt idx="6">
                  <c:v>0.82697367504678876</c:v>
                </c:pt>
                <c:pt idx="7">
                  <c:v>0.81768178908049505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D1-41BA-AE0E-5510A45D79AE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2D1-41BA-AE0E-5510A45D79A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0%</c:formatCode>
                <c:ptCount val="9"/>
                <c:pt idx="0">
                  <c:v>5.3845178922123142E-2</c:v>
                </c:pt>
                <c:pt idx="1">
                  <c:v>4.4978135920452404E-2</c:v>
                </c:pt>
                <c:pt idx="2">
                  <c:v>6.4254495500374237E-2</c:v>
                </c:pt>
                <c:pt idx="3">
                  <c:v>4.9269591211857304E-2</c:v>
                </c:pt>
                <c:pt idx="4">
                  <c:v>5.1913488483377665E-2</c:v>
                </c:pt>
                <c:pt idx="5">
                  <c:v>5.4518713215429941E-2</c:v>
                </c:pt>
                <c:pt idx="6">
                  <c:v>5.6794365484202344E-2</c:v>
                </c:pt>
                <c:pt idx="7">
                  <c:v>6.6689388165528038E-2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2D1-41BA-AE0E-5510A45D79AE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2D1-41BA-AE0E-5510A45D79A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0%</c:formatCode>
                <c:ptCount val="9"/>
                <c:pt idx="0">
                  <c:v>0.12475573281688392</c:v>
                </c:pt>
                <c:pt idx="1">
                  <c:v>6.9447056658677647E-2</c:v>
                </c:pt>
                <c:pt idx="2">
                  <c:v>0.12116478333019476</c:v>
                </c:pt>
                <c:pt idx="3">
                  <c:v>0.11514551124873201</c:v>
                </c:pt>
                <c:pt idx="4">
                  <c:v>0.11060314667447825</c:v>
                </c:pt>
                <c:pt idx="5">
                  <c:v>8.6446721025172674E-2</c:v>
                </c:pt>
                <c:pt idx="6">
                  <c:v>0.11623195946900887</c:v>
                </c:pt>
                <c:pt idx="7">
                  <c:v>0.11562882275397676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2D1-41BA-AE0E-5510A45D79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584816"/>
        <c:axId val="426590696"/>
      </c:barChart>
      <c:catAx>
        <c:axId val="4265848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90696"/>
        <c:crosses val="autoZero"/>
        <c:auto val="1"/>
        <c:lblAlgn val="ctr"/>
        <c:lblOffset val="100"/>
        <c:noMultiLvlLbl val="0"/>
      </c:catAx>
      <c:valAx>
        <c:axId val="42659069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265848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Anal_unüb_Gemtypen_ARE9!$E$2:$E$10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450.37953352086197</c:v>
                </c:pt>
                <c:pt idx="2">
                  <c:v>2284.099987351548</c:v>
                </c:pt>
                <c:pt idx="3">
                  <c:v>2126.3006907255017</c:v>
                </c:pt>
                <c:pt idx="4">
                  <c:v>5516.3488822865129</c:v>
                </c:pt>
                <c:pt idx="5">
                  <c:v>227.78716705104324</c:v>
                </c:pt>
                <c:pt idx="6">
                  <c:v>6208.8283105132105</c:v>
                </c:pt>
                <c:pt idx="7">
                  <c:v>416.61465465121842</c:v>
                </c:pt>
                <c:pt idx="8">
                  <c:v>134.77250144646393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A2-43A3-9635-A3951FFACC9C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Anal_unüb_Gemtypen_ARE9!$F$2:$F$10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36.074608833067003</c:v>
                </c:pt>
                <c:pt idx="2">
                  <c:v>115.17896963414199</c:v>
                </c:pt>
                <c:pt idx="3">
                  <c:v>106.05250657359605</c:v>
                </c:pt>
                <c:pt idx="4">
                  <c:v>316.70559663648305</c:v>
                </c:pt>
                <c:pt idx="5">
                  <c:v>24.652684186712904</c:v>
                </c:pt>
                <c:pt idx="6">
                  <c:v>479.72934658069903</c:v>
                </c:pt>
                <c:pt idx="7">
                  <c:v>29.840858548357097</c:v>
                </c:pt>
                <c:pt idx="8">
                  <c:v>9.3221278786496953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A2-43A3-9635-A3951FFACC9C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109.52734670845501</c:v>
                </c:pt>
                <c:pt idx="2">
                  <c:v>228.08952259946</c:v>
                </c:pt>
                <c:pt idx="3">
                  <c:v>170.445890588342</c:v>
                </c:pt>
                <c:pt idx="4">
                  <c:v>593.66845374076502</c:v>
                </c:pt>
                <c:pt idx="5">
                  <c:v>40.110085559441899</c:v>
                </c:pt>
                <c:pt idx="6">
                  <c:v>884.21594838620103</c:v>
                </c:pt>
                <c:pt idx="7">
                  <c:v>51.544564744552495</c:v>
                </c:pt>
                <c:pt idx="8">
                  <c:v>29.289409090228403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A2-43A3-9635-A3951FFAC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0897776"/>
        <c:axId val="490893464"/>
      </c:barChart>
      <c:catAx>
        <c:axId val="4908977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3464"/>
        <c:crosses val="autoZero"/>
        <c:auto val="1"/>
        <c:lblAlgn val="ctr"/>
        <c:lblOffset val="100"/>
        <c:noMultiLvlLbl val="0"/>
      </c:catAx>
      <c:valAx>
        <c:axId val="49089346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908977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ARE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BFB-42B3-A43F-337B0CA1F2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Anal_unüb_Gemtypen_ARE9!$H$2:$H$10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0.75569382906407467</c:v>
                </c:pt>
                <c:pt idx="2">
                  <c:v>0.86934893415186187</c:v>
                </c:pt>
                <c:pt idx="3">
                  <c:v>0.88492654314887487</c:v>
                </c:pt>
                <c:pt idx="4">
                  <c:v>0.85834552696362865</c:v>
                </c:pt>
                <c:pt idx="5">
                  <c:v>0.77862661515100673</c:v>
                </c:pt>
                <c:pt idx="6">
                  <c:v>0.81988827792503038</c:v>
                </c:pt>
                <c:pt idx="7">
                  <c:v>0.83657548081339772</c:v>
                </c:pt>
                <c:pt idx="8">
                  <c:v>0.77730627731496227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FB-42B3-A43F-337B0CA1F2DD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BFB-42B3-A43F-337B0CA1F2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Anal_unüb_Gemtypen_ARE9!$I$2:$I$10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6.0529747140000367E-2</c:v>
                </c:pt>
                <c:pt idx="2">
                  <c:v>4.3838148523547886E-2</c:v>
                </c:pt>
                <c:pt idx="3">
                  <c:v>4.4137067933897989E-2</c:v>
                </c:pt>
                <c:pt idx="4">
                  <c:v>4.9279485043120456E-2</c:v>
                </c:pt>
                <c:pt idx="5">
                  <c:v>8.4268294352094431E-2</c:v>
                </c:pt>
                <c:pt idx="6">
                  <c:v>6.334922600004024E-2</c:v>
                </c:pt>
                <c:pt idx="7">
                  <c:v>5.9921393328988645E-2</c:v>
                </c:pt>
                <c:pt idx="8">
                  <c:v>5.3765778925500086E-2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BFB-42B3-A43F-337B0CA1F2DD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BFB-42B3-A43F-337B0CA1F2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Anal_unüb_Gemtypen_ARE9!$J$2:$J$10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0.18377642379592479</c:v>
                </c:pt>
                <c:pt idx="2">
                  <c:v>8.6812917324590247E-2</c:v>
                </c:pt>
                <c:pt idx="3">
                  <c:v>7.0936388917227117E-2</c:v>
                </c:pt>
                <c:pt idx="4">
                  <c:v>9.237498799325089E-2</c:v>
                </c:pt>
                <c:pt idx="5">
                  <c:v>0.13710509049689892</c:v>
                </c:pt>
                <c:pt idx="6">
                  <c:v>0.1167624960749295</c:v>
                </c:pt>
                <c:pt idx="7">
                  <c:v>0.10350312585761366</c:v>
                </c:pt>
                <c:pt idx="8">
                  <c:v>0.16892794375953757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BFB-42B3-A43F-337B0CA1F2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596968"/>
        <c:axId val="426582464"/>
      </c:barChart>
      <c:catAx>
        <c:axId val="4265969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82464"/>
        <c:crosses val="autoZero"/>
        <c:auto val="1"/>
        <c:lblAlgn val="ctr"/>
        <c:lblOffset val="100"/>
        <c:noMultiLvlLbl val="0"/>
      </c:catAx>
      <c:valAx>
        <c:axId val="426582464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265969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185.63874805606</c:v>
                </c:pt>
                <c:pt idx="1">
                  <c:v>56.320608426277197</c:v>
                </c:pt>
                <c:pt idx="2">
                  <c:v>123.25748134704399</c:v>
                </c:pt>
                <c:pt idx="3">
                  <c:v>135.15807162034801</c:v>
                </c:pt>
                <c:pt idx="4">
                  <c:v>103.651813091753</c:v>
                </c:pt>
                <c:pt idx="5">
                  <c:v>20.065365608919301</c:v>
                </c:pt>
                <c:pt idx="6">
                  <c:v>1.0421736447251899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CB-4A27-B37B-16ED3224B4DE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1186.12525195274</c:v>
                </c:pt>
                <c:pt idx="1">
                  <c:v>263.623058456563</c:v>
                </c:pt>
                <c:pt idx="2">
                  <c:v>449.798341047934</c:v>
                </c:pt>
                <c:pt idx="3">
                  <c:v>330.59694927882401</c:v>
                </c:pt>
                <c:pt idx="4">
                  <c:v>351.76298393364698</c:v>
                </c:pt>
                <c:pt idx="5">
                  <c:v>80.5624151180415</c:v>
                </c:pt>
                <c:pt idx="6">
                  <c:v>1.33864376272207</c:v>
                </c:pt>
                <c:pt idx="7" formatCode="General">
                  <c:v>0</c:v>
                </c:pt>
                <c:pt idx="8">
                  <c:v>1.38592729740118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CB-4A27-B37B-16ED3224B4DE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2809.2232171953101</c:v>
                </c:pt>
                <c:pt idx="1">
                  <c:v>798.26912867605199</c:v>
                </c:pt>
                <c:pt idx="2">
                  <c:v>725.86881252015996</c:v>
                </c:pt>
                <c:pt idx="3">
                  <c:v>596.86660418586496</c:v>
                </c:pt>
                <c:pt idx="4">
                  <c:v>612.13647367052295</c:v>
                </c:pt>
                <c:pt idx="5">
                  <c:v>142.442230568898</c:v>
                </c:pt>
                <c:pt idx="6">
                  <c:v>34.373959132899103</c:v>
                </c:pt>
                <c:pt idx="7" formatCode="General">
                  <c:v>0</c:v>
                </c:pt>
                <c:pt idx="8">
                  <c:v>9.2515712899968303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CB-4A27-B37B-16ED3224B4DE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3798.3166830571504</c:v>
                </c:pt>
                <c:pt idx="1">
                  <c:v>1019.21111705235</c:v>
                </c:pt>
                <c:pt idx="2">
                  <c:v>713.59914256720901</c:v>
                </c:pt>
                <c:pt idx="3">
                  <c:v>1054.9247277070399</c:v>
                </c:pt>
                <c:pt idx="4">
                  <c:v>763.40578961489302</c:v>
                </c:pt>
                <c:pt idx="5">
                  <c:v>156.81588575980601</c:v>
                </c:pt>
                <c:pt idx="6">
                  <c:v>39.638079698874499</c:v>
                </c:pt>
                <c:pt idx="7" formatCode="General">
                  <c:v>0</c:v>
                </c:pt>
                <c:pt idx="8">
                  <c:v>30.943634967631102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CB-4A27-B37B-16ED3224B4DE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1734.8224220591101</c:v>
                </c:pt>
                <c:pt idx="1">
                  <c:v>1241.3527095951499</c:v>
                </c:pt>
                <c:pt idx="2">
                  <c:v>234.76498081130501</c:v>
                </c:pt>
                <c:pt idx="3">
                  <c:v>301.03648600792201</c:v>
                </c:pt>
                <c:pt idx="4">
                  <c:v>370.03426494332302</c:v>
                </c:pt>
                <c:pt idx="5">
                  <c:v>60.512805207159694</c:v>
                </c:pt>
                <c:pt idx="6">
                  <c:v>20.871069884655999</c:v>
                </c:pt>
                <c:pt idx="7" formatCode="General">
                  <c:v>0</c:v>
                </c:pt>
                <c:pt idx="8">
                  <c:v>30.570085566963197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CB-4A27-B37B-16ED3224B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584032"/>
        <c:axId val="426585600"/>
      </c:barChart>
      <c:catAx>
        <c:axId val="4265840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85600"/>
        <c:crosses val="autoZero"/>
        <c:auto val="1"/>
        <c:lblAlgn val="ctr"/>
        <c:lblOffset val="100"/>
        <c:noMultiLvlLbl val="0"/>
      </c:catAx>
      <c:valAx>
        <c:axId val="42658560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265840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A52-44ED-A7F7-0CFBF20270F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52-44ED-A7F7-0CFBF20270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1.9110184683260045E-2</c:v>
                </c:pt>
                <c:pt idx="1">
                  <c:v>1.6668935157216458E-2</c:v>
                </c:pt>
                <c:pt idx="2">
                  <c:v>5.4847193486889677E-2</c:v>
                </c:pt>
                <c:pt idx="3">
                  <c:v>5.5883168214080216E-2</c:v>
                </c:pt>
                <c:pt idx="4">
                  <c:v>4.7093240169760672E-2</c:v>
                </c:pt>
                <c:pt idx="5">
                  <c:v>4.358258507311067E-2</c:v>
                </c:pt>
                <c:pt idx="6">
                  <c:v>1.0714904140285898E-2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52-44ED-A7F7-0CFBF20270FC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A52-44ED-A7F7-0CFBF20270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0.12210313234524783</c:v>
                </c:pt>
                <c:pt idx="1">
                  <c:v>7.802322791153124E-2</c:v>
                </c:pt>
                <c:pt idx="2">
                  <c:v>0.20015155568591111</c:v>
                </c:pt>
                <c:pt idx="3">
                  <c:v>0.13669035601147841</c:v>
                </c:pt>
                <c:pt idx="4">
                  <c:v>0.15982025003802794</c:v>
                </c:pt>
                <c:pt idx="5">
                  <c:v>0.17498401868224947</c:v>
                </c:pt>
                <c:pt idx="6">
                  <c:v>1.376300357253883E-2</c:v>
                </c:pt>
                <c:pt idx="7" formatCode="General">
                  <c:v>0</c:v>
                </c:pt>
                <c:pt idx="8">
                  <c:v>1.9208646981527404E-2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A52-44ED-A7F7-0CFBF20270FC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A52-44ED-A7F7-0CFBF20270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0.28918948796666288</c:v>
                </c:pt>
                <c:pt idx="1">
                  <c:v>0.23625981174060873</c:v>
                </c:pt>
                <c:pt idx="2">
                  <c:v>0.32299757200374468</c:v>
                </c:pt>
                <c:pt idx="3">
                  <c:v>0.24678361005902347</c:v>
                </c:pt>
                <c:pt idx="4">
                  <c:v>0.27811853079422844</c:v>
                </c:pt>
                <c:pt idx="5">
                  <c:v>0.30938886202069049</c:v>
                </c:pt>
                <c:pt idx="6">
                  <c:v>0.35340912610416209</c:v>
                </c:pt>
                <c:pt idx="7" formatCode="General">
                  <c:v>0</c:v>
                </c:pt>
                <c:pt idx="8">
                  <c:v>0.12822473968671821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A52-44ED-A7F7-0CFBF20270FC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A52-44ED-A7F7-0CFBF20270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0.39100960364594711</c:v>
                </c:pt>
                <c:pt idx="1">
                  <c:v>0.30165093198342002</c:v>
                </c:pt>
                <c:pt idx="2">
                  <c:v>0.31753780636051371</c:v>
                </c:pt>
                <c:pt idx="3">
                  <c:v>0.43617473455259032</c:v>
                </c:pt>
                <c:pt idx="4">
                  <c:v>0.34684634185314012</c:v>
                </c:pt>
                <c:pt idx="5">
                  <c:v>0.34060887875892759</c:v>
                </c:pt>
                <c:pt idx="6">
                  <c:v>0.40753115032998793</c:v>
                </c:pt>
                <c:pt idx="7" formatCode="General">
                  <c:v>0</c:v>
                </c:pt>
                <c:pt idx="8">
                  <c:v>0.42887196286055845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A52-44ED-A7F7-0CFBF20270FC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A52-44ED-A7F7-0CFBF20270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0.17858759135888203</c:v>
                </c:pt>
                <c:pt idx="1">
                  <c:v>0.36739709320722358</c:v>
                </c:pt>
                <c:pt idx="2">
                  <c:v>0.10446587246294067</c:v>
                </c:pt>
                <c:pt idx="3">
                  <c:v>0.12446813116282751</c:v>
                </c:pt>
                <c:pt idx="4">
                  <c:v>0.16812163714484279</c:v>
                </c:pt>
                <c:pt idx="5">
                  <c:v>0.13143565546502164</c:v>
                </c:pt>
                <c:pt idx="6">
                  <c:v>0.21458181585302527</c:v>
                </c:pt>
                <c:pt idx="7" formatCode="General">
                  <c:v>0</c:v>
                </c:pt>
                <c:pt idx="8">
                  <c:v>0.42369465047119587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A52-44ED-A7F7-0CFBF20270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6586776"/>
        <c:axId val="426596576"/>
      </c:barChart>
      <c:catAx>
        <c:axId val="4265867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96576"/>
        <c:crosses val="autoZero"/>
        <c:auto val="1"/>
        <c:lblAlgn val="ctr"/>
        <c:lblOffset val="100"/>
        <c:noMultiLvlLbl val="0"/>
      </c:catAx>
      <c:valAx>
        <c:axId val="42659657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265867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2012 und 2017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2012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33A-448C-A3DB-BF7EEA67FC5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Vergleich_2012_2017!$C$2:$C$10</c:f>
              <c:numCache>
                <c:formatCode>#,##0</c:formatCode>
                <c:ptCount val="9"/>
                <c:pt idx="0">
                  <c:v>9652.7679640000006</c:v>
                </c:pt>
                <c:pt idx="1">
                  <c:v>3386.3484840000006</c:v>
                </c:pt>
                <c:pt idx="2">
                  <c:v>2224.5871729999999</c:v>
                </c:pt>
                <c:pt idx="3">
                  <c:v>2365.6909329999999</c:v>
                </c:pt>
                <c:pt idx="4">
                  <c:v>2224.5515739999996</c:v>
                </c:pt>
                <c:pt idx="5">
                  <c:v>439.61290829999996</c:v>
                </c:pt>
                <c:pt idx="6">
                  <c:v>55.387797250000006</c:v>
                </c:pt>
                <c:pt idx="7" formatCode="General">
                  <c:v>0</c:v>
                </c:pt>
                <c:pt idx="8">
                  <c:v>123.655771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3A-448C-A3DB-BF7EEA67FC5E}"/>
            </c:ext>
          </c:extLst>
        </c:ser>
        <c:ser>
          <c:idx val="1"/>
          <c:order val="1"/>
          <c:tx>
            <c:v>Fläche der Bauzonen 2017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33A-448C-A3DB-BF7EEA67FC5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Vergleich_2012_2017!$B$2:$B$10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Vergleich_2012_2017!$D$2:$D$10</c:f>
              <c:numCache>
                <c:formatCode>#,##0</c:formatCode>
                <c:ptCount val="9"/>
                <c:pt idx="0">
                  <c:v>9714.1262944905593</c:v>
                </c:pt>
                <c:pt idx="1">
                  <c:v>3378.7766306629001</c:v>
                </c:pt>
                <c:pt idx="2">
                  <c:v>2247.2887791591902</c:v>
                </c:pt>
                <c:pt idx="3">
                  <c:v>2418.5828190127099</c:v>
                </c:pt>
                <c:pt idx="4">
                  <c:v>2200.99131227211</c:v>
                </c:pt>
                <c:pt idx="5">
                  <c:v>460.39866790475503</c:v>
                </c:pt>
                <c:pt idx="6">
                  <c:v>97.263925158528096</c:v>
                </c:pt>
                <c:pt idx="7" formatCode="General">
                  <c:v>0</c:v>
                </c:pt>
                <c:pt idx="8">
                  <c:v>72.151219174768798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33A-448C-A3DB-BF7EEA67F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26582072"/>
        <c:axId val="426595008"/>
      </c:barChart>
      <c:catAx>
        <c:axId val="4265820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26595008"/>
        <c:crosses val="autoZero"/>
        <c:auto val="1"/>
        <c:lblAlgn val="ctr"/>
        <c:lblOffset val="100"/>
        <c:noMultiLvlLbl val="0"/>
      </c:catAx>
      <c:valAx>
        <c:axId val="42659500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265820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859-4C9F-B124-BB1110ED94E3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859-4C9F-B124-BB1110ED94E3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859-4C9F-B124-BB1110ED94E3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859-4C9F-B124-BB1110ED94E3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859-4C9F-B124-BB1110ED94E3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859-4C9F-B124-BB1110ED94E3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859-4C9F-B124-BB1110ED94E3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5859-4C9F-B124-BB1110ED94E3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5859-4C9F-B124-BB1110ED94E3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859-4C9F-B124-BB1110ED94E3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5859-4C9F-B124-BB1110ED94E3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5859-4C9F-B124-BB1110ED94E3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5859-4C9F-B124-BB1110ED94E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859-4C9F-B124-BB1110ED94E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9714.1262944905593</c:v>
                </c:pt>
                <c:pt idx="1">
                  <c:v>3378.7766306629001</c:v>
                </c:pt>
                <c:pt idx="2">
                  <c:v>2247.2887791591902</c:v>
                </c:pt>
                <c:pt idx="3">
                  <c:v>2418.5828190127099</c:v>
                </c:pt>
                <c:pt idx="4">
                  <c:v>2200.99131227211</c:v>
                </c:pt>
                <c:pt idx="5">
                  <c:v>460.39866790475503</c:v>
                </c:pt>
                <c:pt idx="6">
                  <c:v>97.263925158528096</c:v>
                </c:pt>
                <c:pt idx="7" formatCode="General">
                  <c:v>0</c:v>
                </c:pt>
                <c:pt idx="8">
                  <c:v>72.151219174768798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859-4C9F-B124-BB1110ED94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C29-49AB-A19E-C3CE350E9D8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#,##0</c:formatCode>
                <c:ptCount val="9"/>
                <c:pt idx="0">
                  <c:v>1746.2320732959599</c:v>
                </c:pt>
                <c:pt idx="1">
                  <c:v>5396.8771451761704</c:v>
                </c:pt>
                <c:pt idx="2">
                  <c:v>2802.5023412486398</c:v>
                </c:pt>
                <c:pt idx="3">
                  <c:v>2214.3159021923898</c:v>
                </c:pt>
                <c:pt idx="4">
                  <c:v>3127.0241870272403</c:v>
                </c:pt>
                <c:pt idx="5">
                  <c:v>1362.4857950340602</c:v>
                </c:pt>
                <c:pt idx="6">
                  <c:v>784.65166553154199</c:v>
                </c:pt>
                <c:pt idx="7">
                  <c:v>3155.49053832953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29-49AB-A19E-C3CE350E9D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65471392"/>
        <c:axId val="565463160"/>
      </c:barChart>
      <c:catAx>
        <c:axId val="5654713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63160"/>
        <c:crosses val="autoZero"/>
        <c:auto val="1"/>
        <c:lblAlgn val="ctr"/>
        <c:lblOffset val="100"/>
        <c:noMultiLvlLbl val="0"/>
      </c:catAx>
      <c:valAx>
        <c:axId val="56546316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6547139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623-4777-9EC0-535C7589D95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#,##0</c:formatCode>
                <c:ptCount val="9"/>
                <c:pt idx="0">
                  <c:v>266.20608767107638</c:v>
                </c:pt>
                <c:pt idx="1">
                  <c:v>256.3398727617211</c:v>
                </c:pt>
                <c:pt idx="2">
                  <c:v>348.73042833749855</c:v>
                </c:pt>
                <c:pt idx="3">
                  <c:v>325.29026651081062</c:v>
                </c:pt>
                <c:pt idx="4">
                  <c:v>358.41872738004929</c:v>
                </c:pt>
                <c:pt idx="5">
                  <c:v>391.57516741889935</c:v>
                </c:pt>
                <c:pt idx="6">
                  <c:v>360.09713883962456</c:v>
                </c:pt>
                <c:pt idx="7">
                  <c:v>438.48181567582822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23-4777-9EC0-535C7589D9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65469824"/>
        <c:axId val="565460808"/>
      </c:barChart>
      <c:catAx>
        <c:axId val="5654698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60808"/>
        <c:crosses val="autoZero"/>
        <c:auto val="1"/>
        <c:lblAlgn val="ctr"/>
        <c:lblOffset val="100"/>
        <c:noMultiLvlLbl val="0"/>
      </c:catAx>
      <c:valAx>
        <c:axId val="56546080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6546982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5A8-4D05-8606-EEA2A4A0878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#,##0</c:formatCode>
                <c:ptCount val="9"/>
                <c:pt idx="0">
                  <c:v>177.14935716273661</c:v>
                </c:pt>
                <c:pt idx="1">
                  <c:v>154.63964289596103</c:v>
                </c:pt>
                <c:pt idx="2">
                  <c:v>230.759289340094</c:v>
                </c:pt>
                <c:pt idx="3">
                  <c:v>227.67208198648865</c:v>
                </c:pt>
                <c:pt idx="4">
                  <c:v>267.24646711169572</c:v>
                </c:pt>
                <c:pt idx="5">
                  <c:v>312.88425918202825</c:v>
                </c:pt>
                <c:pt idx="6">
                  <c:v>226.98786899199894</c:v>
                </c:pt>
                <c:pt idx="7">
                  <c:v>312.72514576667987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A8-4D05-8606-EEA2A4A087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65476880"/>
        <c:axId val="565454536"/>
      </c:barChart>
      <c:catAx>
        <c:axId val="5654768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54536"/>
        <c:crosses val="autoZero"/>
        <c:auto val="1"/>
        <c:lblAlgn val="ctr"/>
        <c:lblOffset val="100"/>
        <c:noMultiLvlLbl val="0"/>
      </c:catAx>
      <c:valAx>
        <c:axId val="56545453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6547688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ARE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1EB-4DC8-A542-90D5E8C2EB3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Statistik_Gemtypen_ARE9!$C$2:$C$10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595.98148906238396</c:v>
                </c:pt>
                <c:pt idx="2">
                  <c:v>2627.36847958515</c:v>
                </c:pt>
                <c:pt idx="3">
                  <c:v>2402.7990878874398</c:v>
                </c:pt>
                <c:pt idx="4">
                  <c:v>6426.7229326637607</c:v>
                </c:pt>
                <c:pt idx="5">
                  <c:v>292.54993679719803</c:v>
                </c:pt>
                <c:pt idx="6">
                  <c:v>7572.7736054801107</c:v>
                </c:pt>
                <c:pt idx="7">
                  <c:v>498.00007794412801</c:v>
                </c:pt>
                <c:pt idx="8">
                  <c:v>173.38403841534202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EB-4DC8-A542-90D5E8C2EB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65477272"/>
        <c:axId val="565471000"/>
      </c:barChart>
      <c:catAx>
        <c:axId val="5654772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71000"/>
        <c:crosses val="autoZero"/>
        <c:auto val="1"/>
        <c:lblAlgn val="ctr"/>
        <c:lblOffset val="100"/>
        <c:noMultiLvlLbl val="0"/>
      </c:catAx>
      <c:valAx>
        <c:axId val="56547100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6547727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ARE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6C9-46AD-9481-083D95CE5C7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240.5576141523245</c:v>
                </c:pt>
                <c:pt idx="2">
                  <c:v>279.10940569668236</c:v>
                </c:pt>
                <c:pt idx="3">
                  <c:v>275.10551606776198</c:v>
                </c:pt>
                <c:pt idx="4">
                  <c:v>286.88678186664174</c:v>
                </c:pt>
                <c:pt idx="5">
                  <c:v>359.39795675331453</c:v>
                </c:pt>
                <c:pt idx="6">
                  <c:v>405.34699368811545</c:v>
                </c:pt>
                <c:pt idx="7">
                  <c:v>452.3572331221074</c:v>
                </c:pt>
                <c:pt idx="8">
                  <c:v>420.32494161295034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C9-46AD-9481-083D95CE5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65479232"/>
        <c:axId val="565484720"/>
      </c:barChart>
      <c:catAx>
        <c:axId val="5654792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65484720"/>
        <c:crosses val="autoZero"/>
        <c:auto val="1"/>
        <c:lblAlgn val="ctr"/>
        <c:lblOffset val="100"/>
        <c:noMultiLvlLbl val="0"/>
      </c:catAx>
      <c:valAx>
        <c:axId val="56548472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6547923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ARE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F4D-4109-86AA-651B7DF1C86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Statistik_Gemtypen_ARE9!$B$2:$B$10</c:f>
              <c:strCache>
                <c:ptCount val="9"/>
                <c:pt idx="0">
                  <c:v>Grosszentren</c:v>
                </c:pt>
                <c:pt idx="1">
                  <c:v>Nebenzentren der Grosszentren</c:v>
                </c:pt>
                <c:pt idx="2">
                  <c:v>Gürtel der Grosszentren</c:v>
                </c:pt>
                <c:pt idx="3">
                  <c:v>Mittelzentren</c:v>
                </c:pt>
                <c:pt idx="4">
                  <c:v>Gürtel der Mittelzentren</c:v>
                </c:pt>
                <c:pt idx="5">
                  <c:v>Kleinzentren</c:v>
                </c:pt>
                <c:pt idx="6">
                  <c:v>Periurbane ländliche Gemeinden</c:v>
                </c:pt>
                <c:pt idx="7">
                  <c:v>Agrargemeinden</c:v>
                </c:pt>
                <c:pt idx="8">
                  <c:v>Touristische Gemeinden</c:v>
                </c:pt>
              </c:strCache>
            </c:strRef>
          </c:cat>
          <c:val>
            <c:numRef>
              <c:f>Statistik_Gemtypen_ARE9!$I$2:$I$10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147.5165191610069</c:v>
                </c:pt>
                <c:pt idx="2">
                  <c:v>204.28800643686387</c:v>
                </c:pt>
                <c:pt idx="3">
                  <c:v>129.57355722838452</c:v>
                </c:pt>
                <c:pt idx="4">
                  <c:v>204.60558901582479</c:v>
                </c:pt>
                <c:pt idx="5">
                  <c:v>250.62103726308408</c:v>
                </c:pt>
                <c:pt idx="6">
                  <c:v>291.79922955764914</c:v>
                </c:pt>
                <c:pt idx="7">
                  <c:v>325.5540811558659</c:v>
                </c:pt>
                <c:pt idx="8">
                  <c:v>238.85388953759747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4D-4109-86AA-651B7DF1C8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0898168"/>
        <c:axId val="490899344"/>
      </c:barChart>
      <c:catAx>
        <c:axId val="4908981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99344"/>
        <c:crosses val="autoZero"/>
        <c:auto val="1"/>
        <c:lblAlgn val="ctr"/>
        <c:lblOffset val="100"/>
        <c:noMultiLvlLbl val="0"/>
      </c:catAx>
      <c:valAx>
        <c:axId val="49089934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9089816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8517.92864540134</c:v>
                </c:pt>
                <c:pt idx="1">
                  <c:v>1977.7355685443399</c:v>
                </c:pt>
                <c:pt idx="2">
                  <c:v>1840.1349646519002</c:v>
                </c:pt>
                <c:pt idx="3">
                  <c:v>2198.5274244386369</c:v>
                </c:pt>
                <c:pt idx="4">
                  <c:v>2200.99131227211</c:v>
                </c:pt>
                <c:pt idx="5">
                  <c:v>460.39866790475503</c:v>
                </c:pt>
                <c:pt idx="6">
                  <c:v>97.263925158528096</c:v>
                </c:pt>
                <c:pt idx="7" formatCode="General">
                  <c:v>0</c:v>
                </c:pt>
                <c:pt idx="8">
                  <c:v>72.151219174768798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0D-4675-B394-0DD13053214E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557.96376428631004</c:v>
                </c:pt>
                <c:pt idx="1">
                  <c:v>247.37839238532001</c:v>
                </c:pt>
                <c:pt idx="2">
                  <c:v>175.421452160819</c:v>
                </c:pt>
                <c:pt idx="3">
                  <c:v>136.79309003925039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0D-4675-B394-0DD13053214E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638.23388480290998</c:v>
                </c:pt>
                <c:pt idx="1">
                  <c:v>1153.6626697332401</c:v>
                </c:pt>
                <c:pt idx="2">
                  <c:v>231.73236234647101</c:v>
                </c:pt>
                <c:pt idx="3">
                  <c:v>83.262304534822604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0D-4675-B394-0DD130532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0887192"/>
        <c:axId val="490889544"/>
      </c:barChart>
      <c:catAx>
        <c:axId val="4908871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90889544"/>
        <c:crosses val="autoZero"/>
        <c:auto val="1"/>
        <c:lblAlgn val="ctr"/>
        <c:lblOffset val="100"/>
        <c:noMultiLvlLbl val="0"/>
      </c:catAx>
      <c:valAx>
        <c:axId val="49088954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908871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441325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644525</xdr:colOff>
      <xdr:row>12</xdr:row>
      <xdr:rowOff>69850</xdr:rowOff>
    </xdr:from>
    <xdr:to>
      <xdr:col>8</xdr:col>
      <xdr:colOff>1285875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6350</xdr:rowOff>
    </xdr:from>
    <xdr:to>
      <xdr:col>4</xdr:col>
      <xdr:colOff>441325</xdr:colOff>
      <xdr:row>49</xdr:row>
      <xdr:rowOff>136525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955675</xdr:colOff>
      <xdr:row>30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1158875</xdr:colOff>
      <xdr:row>12</xdr:row>
      <xdr:rowOff>69850</xdr:rowOff>
    </xdr:from>
    <xdr:to>
      <xdr:col>8</xdr:col>
      <xdr:colOff>685800</xdr:colOff>
      <xdr:row>30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4</xdr:col>
      <xdr:colOff>107950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311150</xdr:colOff>
      <xdr:row>12</xdr:row>
      <xdr:rowOff>69850</xdr:rowOff>
    </xdr:from>
    <xdr:to>
      <xdr:col>9</xdr:col>
      <xdr:colOff>171450</xdr:colOff>
      <xdr:row>32</xdr:row>
      <xdr:rowOff>69850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69850</xdr:rowOff>
    </xdr:from>
    <xdr:to>
      <xdr:col>3</xdr:col>
      <xdr:colOff>1089025</xdr:colOff>
      <xdr:row>32</xdr:row>
      <xdr:rowOff>69850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2"/>
  <sheetViews>
    <sheetView tabSelected="1" workbookViewId="0"/>
  </sheetViews>
  <sheetFormatPr baseColWidth="10" defaultRowHeight="15" x14ac:dyDescent="0.2"/>
  <cols>
    <col min="1" max="1" width="37.7109375" style="29" customWidth="1"/>
    <col min="2" max="2" width="57.7109375" style="29" customWidth="1"/>
    <col min="3" max="16384" width="11.42578125" style="30"/>
  </cols>
  <sheetData>
    <row r="1" spans="1:2" ht="18.75" x14ac:dyDescent="0.2">
      <c r="A1" s="28" t="s">
        <v>63</v>
      </c>
    </row>
    <row r="2" spans="1:2" ht="18.75" x14ac:dyDescent="0.2">
      <c r="A2" s="28" t="s">
        <v>64</v>
      </c>
    </row>
    <row r="4" spans="1:2" ht="12.75" x14ac:dyDescent="0.2">
      <c r="A4" s="55" t="s">
        <v>139</v>
      </c>
      <c r="B4" s="56"/>
    </row>
    <row r="5" spans="1:2" ht="12.75" x14ac:dyDescent="0.2">
      <c r="A5" s="57"/>
      <c r="B5" s="58"/>
    </row>
    <row r="6" spans="1:2" x14ac:dyDescent="0.2">
      <c r="A6" s="31" t="s">
        <v>65</v>
      </c>
      <c r="B6" s="32" t="s">
        <v>66</v>
      </c>
    </row>
    <row r="7" spans="1:2" x14ac:dyDescent="0.2">
      <c r="A7" s="33"/>
      <c r="B7" s="34"/>
    </row>
    <row r="8" spans="1:2" x14ac:dyDescent="0.2">
      <c r="A8" s="31" t="s">
        <v>67</v>
      </c>
      <c r="B8" s="32" t="s">
        <v>68</v>
      </c>
    </row>
    <row r="9" spans="1:2" x14ac:dyDescent="0.2">
      <c r="A9" s="35" t="s">
        <v>69</v>
      </c>
      <c r="B9" s="36">
        <v>213</v>
      </c>
    </row>
    <row r="10" spans="1:2" x14ac:dyDescent="0.2">
      <c r="A10" s="33"/>
      <c r="B10" s="34"/>
    </row>
    <row r="11" spans="1:2" x14ac:dyDescent="0.2">
      <c r="A11" s="31" t="s">
        <v>70</v>
      </c>
      <c r="B11" s="37"/>
    </row>
    <row r="12" spans="1:2" x14ac:dyDescent="0.2">
      <c r="A12" s="35" t="s">
        <v>71</v>
      </c>
      <c r="B12" s="38">
        <v>23</v>
      </c>
    </row>
    <row r="13" spans="1:2" x14ac:dyDescent="0.2">
      <c r="A13" s="35" t="s">
        <v>72</v>
      </c>
      <c r="B13" s="39" t="s">
        <v>68</v>
      </c>
    </row>
    <row r="14" spans="1:2" x14ac:dyDescent="0.2">
      <c r="A14" s="33"/>
      <c r="B14" s="40"/>
    </row>
    <row r="15" spans="1:2" x14ac:dyDescent="0.2">
      <c r="A15" s="31" t="s">
        <v>27</v>
      </c>
      <c r="B15" s="37" t="s">
        <v>73</v>
      </c>
    </row>
    <row r="16" spans="1:2" x14ac:dyDescent="0.2">
      <c r="A16" s="33"/>
      <c r="B16" s="40"/>
    </row>
    <row r="17" spans="1:2" ht="30" x14ac:dyDescent="0.2">
      <c r="A17" s="41" t="s">
        <v>74</v>
      </c>
      <c r="B17" s="39" t="s">
        <v>75</v>
      </c>
    </row>
    <row r="18" spans="1:2" x14ac:dyDescent="0.2">
      <c r="A18" s="33"/>
      <c r="B18" s="34"/>
    </row>
    <row r="20" spans="1:2" ht="17.100000000000001" customHeight="1" x14ac:dyDescent="0.2">
      <c r="A20" s="42" t="s">
        <v>76</v>
      </c>
    </row>
    <row r="21" spans="1:2" ht="15" customHeight="1" x14ac:dyDescent="0.2">
      <c r="A21" s="43" t="s">
        <v>77</v>
      </c>
    </row>
    <row r="22" spans="1:2" ht="15" customHeight="1" x14ac:dyDescent="0.2">
      <c r="A22" s="43" t="s">
        <v>78</v>
      </c>
    </row>
    <row r="23" spans="1:2" ht="15" customHeight="1" x14ac:dyDescent="0.2">
      <c r="A23" s="43" t="s">
        <v>79</v>
      </c>
    </row>
    <row r="24" spans="1:2" ht="15" customHeight="1" x14ac:dyDescent="0.2">
      <c r="A24" s="43" t="s">
        <v>80</v>
      </c>
    </row>
    <row r="25" spans="1:2" ht="15" customHeight="1" x14ac:dyDescent="0.2">
      <c r="A25" s="43" t="s">
        <v>81</v>
      </c>
    </row>
    <row r="26" spans="1:2" ht="15" customHeight="1" x14ac:dyDescent="0.2">
      <c r="A26" s="43" t="s">
        <v>82</v>
      </c>
    </row>
    <row r="27" spans="1:2" ht="15" customHeight="1" x14ac:dyDescent="0.2">
      <c r="A27" s="43" t="s">
        <v>83</v>
      </c>
    </row>
    <row r="28" spans="1:2" ht="15" customHeight="1" x14ac:dyDescent="0.2">
      <c r="A28" s="43" t="s">
        <v>84</v>
      </c>
    </row>
    <row r="29" spans="1:2" ht="15" customHeight="1" x14ac:dyDescent="0.2">
      <c r="A29" s="43" t="s">
        <v>85</v>
      </c>
    </row>
    <row r="30" spans="1:2" x14ac:dyDescent="0.2">
      <c r="A30" s="43"/>
    </row>
    <row r="31" spans="1:2" x14ac:dyDescent="0.2">
      <c r="A31" s="43"/>
    </row>
    <row r="32" spans="1:2" x14ac:dyDescent="0.2">
      <c r="A32" s="43"/>
    </row>
    <row r="33" spans="1:1" x14ac:dyDescent="0.2">
      <c r="A33" s="44" t="s">
        <v>64</v>
      </c>
    </row>
    <row r="34" spans="1:1" x14ac:dyDescent="0.2">
      <c r="A34" s="44" t="s">
        <v>86</v>
      </c>
    </row>
    <row r="35" spans="1:1" x14ac:dyDescent="0.2">
      <c r="A35" s="44" t="s">
        <v>87</v>
      </c>
    </row>
    <row r="36" spans="1:1" x14ac:dyDescent="0.2">
      <c r="A36" s="44"/>
    </row>
    <row r="37" spans="1:1" x14ac:dyDescent="0.2">
      <c r="A37" s="44" t="s">
        <v>88</v>
      </c>
    </row>
    <row r="38" spans="1:1" x14ac:dyDescent="0.2">
      <c r="A38" s="44" t="s">
        <v>63</v>
      </c>
    </row>
    <row r="39" spans="1:1" x14ac:dyDescent="0.2">
      <c r="A39" s="44" t="s">
        <v>89</v>
      </c>
    </row>
    <row r="40" spans="1:1" x14ac:dyDescent="0.2">
      <c r="A40" s="45" t="s">
        <v>90</v>
      </c>
    </row>
    <row r="41" spans="1:1" x14ac:dyDescent="0.2">
      <c r="A41" s="44"/>
    </row>
    <row r="42" spans="1:1" x14ac:dyDescent="0.2">
      <c r="A42" s="44" t="s">
        <v>91</v>
      </c>
    </row>
  </sheetData>
  <mergeCells count="1">
    <mergeCell ref="A4:B5"/>
  </mergeCells>
  <hyperlinks>
    <hyperlink ref="A40" r:id="rId1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0.7109375" style="1" customWidth="1"/>
    <col min="5" max="6" width="15.7109375" style="1" customWidth="1"/>
    <col min="7" max="16384" width="11.42578125" style="1"/>
  </cols>
  <sheetData>
    <row r="1" spans="1:6" ht="50.1" customHeight="1" x14ac:dyDescent="0.2">
      <c r="A1" s="2" t="s">
        <v>28</v>
      </c>
      <c r="B1" s="2" t="s">
        <v>0</v>
      </c>
      <c r="C1" s="2" t="s">
        <v>55</v>
      </c>
      <c r="D1" s="2" t="s">
        <v>56</v>
      </c>
      <c r="E1" s="2" t="s">
        <v>57</v>
      </c>
      <c r="F1" s="2" t="s">
        <v>58</v>
      </c>
    </row>
    <row r="2" spans="1:6" ht="15" customHeight="1" x14ac:dyDescent="0.25">
      <c r="A2" s="5">
        <v>11</v>
      </c>
      <c r="B2" s="5" t="s">
        <v>1</v>
      </c>
      <c r="C2" s="15">
        <v>9652.7679640000006</v>
      </c>
      <c r="D2" s="15">
        <v>9714.1262944905593</v>
      </c>
      <c r="E2" s="15">
        <f t="shared" ref="E2:E11" si="0">D2-C2</f>
        <v>61.358330490558728</v>
      </c>
      <c r="F2" s="25">
        <f t="shared" ref="F2:F11" si="1">D2/C2-1</f>
        <v>6.3565529306615076E-3</v>
      </c>
    </row>
    <row r="3" spans="1:6" ht="15" customHeight="1" x14ac:dyDescent="0.25">
      <c r="A3" s="8">
        <v>12</v>
      </c>
      <c r="B3" s="8" t="s">
        <v>2</v>
      </c>
      <c r="C3" s="17">
        <v>3386.3484840000006</v>
      </c>
      <c r="D3" s="17">
        <v>3378.7766306629001</v>
      </c>
      <c r="E3" s="17">
        <f t="shared" si="0"/>
        <v>-7.5718533371004924</v>
      </c>
      <c r="F3" s="26">
        <f t="shared" si="1"/>
        <v>-2.2359935407937348E-3</v>
      </c>
    </row>
    <row r="4" spans="1:6" ht="15" customHeight="1" x14ac:dyDescent="0.25">
      <c r="A4" s="8">
        <v>13</v>
      </c>
      <c r="B4" s="8" t="s">
        <v>3</v>
      </c>
      <c r="C4" s="17">
        <v>2224.5871729999999</v>
      </c>
      <c r="D4" s="17">
        <v>2247.2887791591902</v>
      </c>
      <c r="E4" s="17">
        <f t="shared" si="0"/>
        <v>22.701606159190305</v>
      </c>
      <c r="F4" s="26">
        <f t="shared" si="1"/>
        <v>1.0204862472786624E-2</v>
      </c>
    </row>
    <row r="5" spans="1:6" ht="15" customHeight="1" x14ac:dyDescent="0.25">
      <c r="A5" s="8">
        <v>14</v>
      </c>
      <c r="B5" s="8" t="s">
        <v>4</v>
      </c>
      <c r="C5" s="17">
        <v>2365.6909329999999</v>
      </c>
      <c r="D5" s="17">
        <v>2418.5828190127099</v>
      </c>
      <c r="E5" s="17">
        <f t="shared" si="0"/>
        <v>52.891886012710074</v>
      </c>
      <c r="F5" s="26">
        <f t="shared" si="1"/>
        <v>2.235790198749088E-2</v>
      </c>
    </row>
    <row r="6" spans="1:6" ht="15" customHeight="1" x14ac:dyDescent="0.25">
      <c r="A6" s="8">
        <v>15</v>
      </c>
      <c r="B6" s="8" t="s">
        <v>5</v>
      </c>
      <c r="C6" s="17">
        <v>2224.5515739999996</v>
      </c>
      <c r="D6" s="17">
        <v>2200.99131227211</v>
      </c>
      <c r="E6" s="17">
        <f t="shared" si="0"/>
        <v>-23.56026172788961</v>
      </c>
      <c r="F6" s="26">
        <f t="shared" si="1"/>
        <v>-1.0591016186478175E-2</v>
      </c>
    </row>
    <row r="7" spans="1:6" ht="15" customHeight="1" x14ac:dyDescent="0.25">
      <c r="A7" s="8">
        <v>16</v>
      </c>
      <c r="B7" s="8" t="s">
        <v>6</v>
      </c>
      <c r="C7" s="17">
        <v>439.61290829999996</v>
      </c>
      <c r="D7" s="17">
        <v>460.39866790475503</v>
      </c>
      <c r="E7" s="17">
        <f t="shared" si="0"/>
        <v>20.785759604755071</v>
      </c>
      <c r="F7" s="26">
        <f t="shared" si="1"/>
        <v>4.7281959224387604E-2</v>
      </c>
    </row>
    <row r="8" spans="1:6" ht="15" customHeight="1" x14ac:dyDescent="0.25">
      <c r="A8" s="8">
        <v>17</v>
      </c>
      <c r="B8" s="8" t="s">
        <v>7</v>
      </c>
      <c r="C8" s="17">
        <v>55.387797250000006</v>
      </c>
      <c r="D8" s="17">
        <v>97.263925158528096</v>
      </c>
      <c r="E8" s="17">
        <f t="shared" si="0"/>
        <v>41.87612790852809</v>
      </c>
      <c r="F8" s="26">
        <f t="shared" si="1"/>
        <v>0.75605331837832002</v>
      </c>
    </row>
    <row r="9" spans="1:6" ht="15" customHeight="1" x14ac:dyDescent="0.25">
      <c r="A9" s="8">
        <v>18</v>
      </c>
      <c r="B9" s="8" t="s">
        <v>27</v>
      </c>
      <c r="C9" s="13" t="s">
        <v>62</v>
      </c>
      <c r="D9" s="13" t="s">
        <v>62</v>
      </c>
      <c r="E9" s="13" t="s">
        <v>62</v>
      </c>
      <c r="F9" s="13" t="s">
        <v>62</v>
      </c>
    </row>
    <row r="10" spans="1:6" ht="15" customHeight="1" x14ac:dyDescent="0.25">
      <c r="A10" s="8">
        <v>19</v>
      </c>
      <c r="B10" s="8" t="s">
        <v>8</v>
      </c>
      <c r="C10" s="17">
        <v>123.655771</v>
      </c>
      <c r="D10" s="17">
        <v>72.151219174768798</v>
      </c>
      <c r="E10" s="17">
        <f t="shared" si="0"/>
        <v>-51.504551825231204</v>
      </c>
      <c r="F10" s="26">
        <f t="shared" si="1"/>
        <v>-0.41651555288293984</v>
      </c>
    </row>
    <row r="11" spans="1:6" ht="15" customHeight="1" x14ac:dyDescent="0.2">
      <c r="A11" s="61"/>
      <c r="B11" s="61"/>
      <c r="C11" s="11">
        <f t="shared" ref="C11:D11" si="2">SUM(C2:C10)</f>
        <v>20472.602604550004</v>
      </c>
      <c r="D11" s="11">
        <f t="shared" si="2"/>
        <v>20589.579647835522</v>
      </c>
      <c r="E11" s="24">
        <f t="shared" si="0"/>
        <v>116.97704328551845</v>
      </c>
      <c r="F11" s="27">
        <f t="shared" si="1"/>
        <v>5.7138335337745261E-3</v>
      </c>
    </row>
    <row r="12" spans="1:6" ht="15" customHeight="1" x14ac:dyDescent="0.2">
      <c r="A12" s="3" t="s">
        <v>33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0"/>
  <sheetViews>
    <sheetView workbookViewId="0">
      <selection sqref="A1:A2"/>
    </sheetView>
  </sheetViews>
  <sheetFormatPr baseColWidth="10" defaultRowHeight="15" x14ac:dyDescent="0.25"/>
  <cols>
    <col min="1" max="1" width="50.7109375" style="54" customWidth="1"/>
    <col min="2" max="2" width="70.7109375" style="54" customWidth="1"/>
    <col min="3" max="16384" width="11.42578125" style="46"/>
  </cols>
  <sheetData>
    <row r="1" spans="1:2" x14ac:dyDescent="0.25">
      <c r="A1" s="59" t="s">
        <v>92</v>
      </c>
      <c r="B1" s="59" t="s">
        <v>93</v>
      </c>
    </row>
    <row r="2" spans="1:2" x14ac:dyDescent="0.25">
      <c r="A2" s="60"/>
      <c r="B2" s="60"/>
    </row>
    <row r="3" spans="1:2" x14ac:dyDescent="0.25">
      <c r="A3" s="47" t="s">
        <v>28</v>
      </c>
      <c r="B3" s="48" t="s">
        <v>94</v>
      </c>
    </row>
    <row r="4" spans="1:2" x14ac:dyDescent="0.25">
      <c r="A4" s="49" t="s">
        <v>34</v>
      </c>
      <c r="B4" s="50" t="s">
        <v>95</v>
      </c>
    </row>
    <row r="5" spans="1:2" ht="30" x14ac:dyDescent="0.25">
      <c r="A5" s="49" t="s">
        <v>0</v>
      </c>
      <c r="B5" s="50" t="s">
        <v>96</v>
      </c>
    </row>
    <row r="6" spans="1:2" ht="30" x14ac:dyDescent="0.25">
      <c r="A6" s="49" t="s">
        <v>35</v>
      </c>
      <c r="B6" s="50" t="s">
        <v>97</v>
      </c>
    </row>
    <row r="7" spans="1:2" ht="30" x14ac:dyDescent="0.25">
      <c r="A7" s="49" t="s">
        <v>36</v>
      </c>
      <c r="B7" s="50" t="s">
        <v>98</v>
      </c>
    </row>
    <row r="8" spans="1:2" x14ac:dyDescent="0.25">
      <c r="A8" s="49" t="s">
        <v>29</v>
      </c>
      <c r="B8" s="50" t="s">
        <v>99</v>
      </c>
    </row>
    <row r="9" spans="1:2" ht="30" x14ac:dyDescent="0.25">
      <c r="A9" s="49" t="s">
        <v>30</v>
      </c>
      <c r="B9" s="50" t="s">
        <v>100</v>
      </c>
    </row>
    <row r="10" spans="1:2" ht="45" x14ac:dyDescent="0.25">
      <c r="A10" s="49" t="s">
        <v>31</v>
      </c>
      <c r="B10" s="50" t="s">
        <v>101</v>
      </c>
    </row>
    <row r="11" spans="1:2" ht="17.25" x14ac:dyDescent="0.25">
      <c r="A11" s="49" t="s">
        <v>102</v>
      </c>
      <c r="B11" s="50" t="s">
        <v>103</v>
      </c>
    </row>
    <row r="12" spans="1:2" ht="45" x14ac:dyDescent="0.25">
      <c r="A12" s="49" t="s">
        <v>32</v>
      </c>
      <c r="B12" s="50" t="s">
        <v>104</v>
      </c>
    </row>
    <row r="13" spans="1:2" ht="17.25" x14ac:dyDescent="0.25">
      <c r="A13" s="49" t="s">
        <v>105</v>
      </c>
      <c r="B13" s="51" t="s">
        <v>106</v>
      </c>
    </row>
    <row r="14" spans="1:2" ht="17.25" x14ac:dyDescent="0.25">
      <c r="A14" s="49" t="s">
        <v>107</v>
      </c>
      <c r="B14" s="51" t="s">
        <v>108</v>
      </c>
    </row>
    <row r="15" spans="1:2" x14ac:dyDescent="0.25">
      <c r="A15" s="49" t="s">
        <v>37</v>
      </c>
      <c r="B15" s="51" t="s">
        <v>109</v>
      </c>
    </row>
    <row r="16" spans="1:2" x14ac:dyDescent="0.25">
      <c r="A16" s="49" t="s">
        <v>38</v>
      </c>
      <c r="B16" s="51" t="s">
        <v>110</v>
      </c>
    </row>
    <row r="17" spans="1:2" x14ac:dyDescent="0.25">
      <c r="A17" s="49" t="s">
        <v>39</v>
      </c>
      <c r="B17" s="51" t="s">
        <v>111</v>
      </c>
    </row>
    <row r="18" spans="1:2" ht="30" x14ac:dyDescent="0.25">
      <c r="A18" s="49" t="s">
        <v>40</v>
      </c>
      <c r="B18" s="51" t="s">
        <v>112</v>
      </c>
    </row>
    <row r="19" spans="1:2" x14ac:dyDescent="0.25">
      <c r="A19" s="49" t="s">
        <v>41</v>
      </c>
      <c r="B19" s="51" t="s">
        <v>113</v>
      </c>
    </row>
    <row r="20" spans="1:2" x14ac:dyDescent="0.25">
      <c r="A20" s="49" t="s">
        <v>42</v>
      </c>
      <c r="B20" s="51" t="s">
        <v>114</v>
      </c>
    </row>
    <row r="21" spans="1:2" ht="30" x14ac:dyDescent="0.25">
      <c r="A21" s="49" t="s">
        <v>43</v>
      </c>
      <c r="B21" s="51" t="s">
        <v>115</v>
      </c>
    </row>
    <row r="22" spans="1:2" x14ac:dyDescent="0.25">
      <c r="A22" s="49" t="s">
        <v>44</v>
      </c>
      <c r="B22" s="51" t="s">
        <v>116</v>
      </c>
    </row>
    <row r="23" spans="1:2" ht="17.25" x14ac:dyDescent="0.25">
      <c r="A23" s="49" t="s">
        <v>117</v>
      </c>
      <c r="B23" s="51" t="s">
        <v>118</v>
      </c>
    </row>
    <row r="24" spans="1:2" ht="45" x14ac:dyDescent="0.25">
      <c r="A24" s="49" t="s">
        <v>119</v>
      </c>
      <c r="B24" s="51" t="s">
        <v>120</v>
      </c>
    </row>
    <row r="25" spans="1:2" x14ac:dyDescent="0.25">
      <c r="A25" s="49" t="s">
        <v>45</v>
      </c>
      <c r="B25" s="51" t="s">
        <v>121</v>
      </c>
    </row>
    <row r="26" spans="1:2" x14ac:dyDescent="0.25">
      <c r="A26" s="49" t="s">
        <v>46</v>
      </c>
      <c r="B26" s="51" t="s">
        <v>122</v>
      </c>
    </row>
    <row r="27" spans="1:2" x14ac:dyDescent="0.25">
      <c r="A27" s="49" t="s">
        <v>47</v>
      </c>
      <c r="B27" s="51" t="s">
        <v>123</v>
      </c>
    </row>
    <row r="28" spans="1:2" x14ac:dyDescent="0.25">
      <c r="A28" s="49" t="s">
        <v>48</v>
      </c>
      <c r="B28" s="51" t="s">
        <v>124</v>
      </c>
    </row>
    <row r="29" spans="1:2" x14ac:dyDescent="0.25">
      <c r="A29" s="49" t="s">
        <v>49</v>
      </c>
      <c r="B29" s="51" t="s">
        <v>125</v>
      </c>
    </row>
    <row r="30" spans="1:2" x14ac:dyDescent="0.25">
      <c r="A30" s="49" t="s">
        <v>50</v>
      </c>
      <c r="B30" s="51" t="s">
        <v>126</v>
      </c>
    </row>
    <row r="31" spans="1:2" x14ac:dyDescent="0.25">
      <c r="A31" s="49" t="s">
        <v>51</v>
      </c>
      <c r="B31" s="51" t="s">
        <v>127</v>
      </c>
    </row>
    <row r="32" spans="1:2" x14ac:dyDescent="0.25">
      <c r="A32" s="49" t="s">
        <v>52</v>
      </c>
      <c r="B32" s="51" t="s">
        <v>128</v>
      </c>
    </row>
    <row r="33" spans="1:2" x14ac:dyDescent="0.25">
      <c r="A33" s="49" t="s">
        <v>53</v>
      </c>
      <c r="B33" s="51" t="s">
        <v>129</v>
      </c>
    </row>
    <row r="34" spans="1:2" x14ac:dyDescent="0.25">
      <c r="A34" s="49" t="s">
        <v>54</v>
      </c>
      <c r="B34" s="51" t="s">
        <v>130</v>
      </c>
    </row>
    <row r="35" spans="1:2" x14ac:dyDescent="0.25">
      <c r="A35" s="49" t="s">
        <v>55</v>
      </c>
      <c r="B35" s="51" t="s">
        <v>131</v>
      </c>
    </row>
    <row r="36" spans="1:2" x14ac:dyDescent="0.25">
      <c r="A36" s="49" t="s">
        <v>56</v>
      </c>
      <c r="B36" s="51" t="s">
        <v>132</v>
      </c>
    </row>
    <row r="37" spans="1:2" x14ac:dyDescent="0.25">
      <c r="A37" s="49" t="s">
        <v>57</v>
      </c>
      <c r="B37" s="51" t="s">
        <v>133</v>
      </c>
    </row>
    <row r="38" spans="1:2" ht="30" x14ac:dyDescent="0.25">
      <c r="A38" s="49" t="s">
        <v>58</v>
      </c>
      <c r="B38" s="51" t="s">
        <v>134</v>
      </c>
    </row>
    <row r="39" spans="1:2" x14ac:dyDescent="0.25">
      <c r="A39" s="49" t="s">
        <v>135</v>
      </c>
      <c r="B39" s="51" t="s">
        <v>136</v>
      </c>
    </row>
    <row r="40" spans="1:2" x14ac:dyDescent="0.25">
      <c r="A40" s="52" t="s">
        <v>137</v>
      </c>
      <c r="B40" s="53" t="s">
        <v>138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28</v>
      </c>
      <c r="B1" s="2" t="s">
        <v>0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</v>
      </c>
      <c r="C2" s="6">
        <v>9714.1262944905593</v>
      </c>
      <c r="D2" s="7">
        <f t="shared" ref="D2:D8" si="0">C2/$C$11</f>
        <v>0.47179818435544196</v>
      </c>
      <c r="E2" s="6">
        <v>428171</v>
      </c>
      <c r="F2" s="6">
        <v>33969</v>
      </c>
      <c r="G2" s="6">
        <f>(C2*10000)/E2</f>
        <v>226.87492367513352</v>
      </c>
      <c r="H2" s="6">
        <f>(C2*10000)/F2</f>
        <v>2859.7033455475757</v>
      </c>
      <c r="I2" s="6">
        <f>(C2*10000)/(E2+F2)</f>
        <v>210.19877730753797</v>
      </c>
    </row>
    <row r="3" spans="1:9" ht="15" customHeight="1" x14ac:dyDescent="0.25">
      <c r="A3" s="8">
        <v>12</v>
      </c>
      <c r="B3" s="8" t="s">
        <v>2</v>
      </c>
      <c r="C3" s="9">
        <v>3378.7766306629001</v>
      </c>
      <c r="D3" s="10">
        <f t="shared" si="0"/>
        <v>0.16410129242332996</v>
      </c>
      <c r="E3" s="9">
        <v>5707</v>
      </c>
      <c r="F3" s="9">
        <v>114456</v>
      </c>
      <c r="G3" s="9">
        <f t="shared" ref="G3:G10" si="1">(C3*10000)/E3</f>
        <v>5920.4076233798851</v>
      </c>
      <c r="H3" s="9">
        <f t="shared" ref="H3:H10" si="2">(C3*10000)/F3</f>
        <v>295.20310256018911</v>
      </c>
      <c r="I3" s="9">
        <f t="shared" ref="I3:I10" si="3">(C3*10000)/(E3+F3)</f>
        <v>281.18277928005296</v>
      </c>
    </row>
    <row r="4" spans="1:9" ht="15" customHeight="1" x14ac:dyDescent="0.25">
      <c r="A4" s="8">
        <v>13</v>
      </c>
      <c r="B4" s="8" t="s">
        <v>3</v>
      </c>
      <c r="C4" s="9">
        <v>2247.2887791591902</v>
      </c>
      <c r="D4" s="10">
        <f t="shared" si="0"/>
        <v>0.10914689943150133</v>
      </c>
      <c r="E4" s="9">
        <v>92262</v>
      </c>
      <c r="F4" s="9">
        <v>51088</v>
      </c>
      <c r="G4" s="9">
        <f t="shared" si="1"/>
        <v>243.57685495211356</v>
      </c>
      <c r="H4" s="9">
        <f t="shared" si="2"/>
        <v>439.88583995442963</v>
      </c>
      <c r="I4" s="9">
        <f t="shared" si="3"/>
        <v>156.76936024828672</v>
      </c>
    </row>
    <row r="5" spans="1:9" ht="15" customHeight="1" x14ac:dyDescent="0.25">
      <c r="A5" s="8">
        <v>14</v>
      </c>
      <c r="B5" s="8" t="s">
        <v>4</v>
      </c>
      <c r="C5" s="9">
        <v>2418.5828190127099</v>
      </c>
      <c r="D5" s="10">
        <f t="shared" si="0"/>
        <v>0.11746635241613411</v>
      </c>
      <c r="E5" s="9">
        <v>106613</v>
      </c>
      <c r="F5" s="9">
        <v>72793</v>
      </c>
      <c r="G5" s="9">
        <f t="shared" si="1"/>
        <v>226.85627634647838</v>
      </c>
      <c r="H5" s="9">
        <f t="shared" si="2"/>
        <v>332.25486228245984</v>
      </c>
      <c r="I5" s="9">
        <f t="shared" si="3"/>
        <v>134.81058710481869</v>
      </c>
    </row>
    <row r="6" spans="1:9" ht="15" customHeight="1" x14ac:dyDescent="0.25">
      <c r="A6" s="8">
        <v>15</v>
      </c>
      <c r="B6" s="8" t="s">
        <v>5</v>
      </c>
      <c r="C6" s="9">
        <v>2200.99131227211</v>
      </c>
      <c r="D6" s="10">
        <f t="shared" si="0"/>
        <v>0.10689831215196707</v>
      </c>
      <c r="E6" s="9">
        <v>7014</v>
      </c>
      <c r="F6" s="9">
        <v>46616</v>
      </c>
      <c r="G6" s="9">
        <f t="shared" si="1"/>
        <v>3137.9973086286141</v>
      </c>
      <c r="H6" s="9">
        <f t="shared" si="2"/>
        <v>472.15361941653293</v>
      </c>
      <c r="I6" s="9">
        <f t="shared" si="3"/>
        <v>410.40300433938279</v>
      </c>
    </row>
    <row r="7" spans="1:9" ht="15" customHeight="1" x14ac:dyDescent="0.25">
      <c r="A7" s="8">
        <v>16</v>
      </c>
      <c r="B7" s="8" t="s">
        <v>6</v>
      </c>
      <c r="C7" s="9">
        <v>460.39866790475503</v>
      </c>
      <c r="D7" s="10">
        <f t="shared" si="0"/>
        <v>2.2360760917873056E-2</v>
      </c>
      <c r="E7" s="9">
        <v>357</v>
      </c>
      <c r="F7" s="9">
        <v>222</v>
      </c>
      <c r="G7" s="9">
        <f t="shared" si="1"/>
        <v>12896.321229825071</v>
      </c>
      <c r="H7" s="9">
        <f t="shared" si="2"/>
        <v>20738.678734448426</v>
      </c>
      <c r="I7" s="9">
        <f t="shared" si="3"/>
        <v>7951.6177531045769</v>
      </c>
    </row>
    <row r="8" spans="1:9" ht="15" customHeight="1" x14ac:dyDescent="0.25">
      <c r="A8" s="8">
        <v>17</v>
      </c>
      <c r="B8" s="8" t="s">
        <v>7</v>
      </c>
      <c r="C8" s="9">
        <v>97.263925158528096</v>
      </c>
      <c r="D8" s="10">
        <f t="shared" si="0"/>
        <v>4.7239393334945019E-3</v>
      </c>
      <c r="E8" s="9">
        <v>234</v>
      </c>
      <c r="F8" s="9">
        <v>2625</v>
      </c>
      <c r="G8" s="9">
        <f t="shared" si="1"/>
        <v>4156.5779982276963</v>
      </c>
      <c r="H8" s="9">
        <f t="shared" si="2"/>
        <v>370.52923869915469</v>
      </c>
      <c r="I8" s="9">
        <f t="shared" si="3"/>
        <v>340.2026063607139</v>
      </c>
    </row>
    <row r="9" spans="1:9" ht="15" customHeight="1" x14ac:dyDescent="0.25">
      <c r="A9" s="8">
        <v>18</v>
      </c>
      <c r="B9" s="8" t="s">
        <v>27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</row>
    <row r="10" spans="1:9" ht="15" customHeight="1" x14ac:dyDescent="0.25">
      <c r="A10" s="8">
        <v>19</v>
      </c>
      <c r="B10" s="8" t="s">
        <v>8</v>
      </c>
      <c r="C10" s="9">
        <v>72.151219174768798</v>
      </c>
      <c r="D10" s="10">
        <f>C10/$C$11</f>
        <v>3.5042589702579813E-3</v>
      </c>
      <c r="E10" s="9">
        <v>4</v>
      </c>
      <c r="F10" s="9">
        <v>172</v>
      </c>
      <c r="G10" s="9">
        <f t="shared" si="1"/>
        <v>180378.047936922</v>
      </c>
      <c r="H10" s="9">
        <f t="shared" si="2"/>
        <v>4194.8383241144647</v>
      </c>
      <c r="I10" s="9">
        <f t="shared" si="3"/>
        <v>4099.5010894754996</v>
      </c>
    </row>
    <row r="11" spans="1:9" ht="15" customHeight="1" x14ac:dyDescent="0.2">
      <c r="A11" s="61"/>
      <c r="B11" s="61"/>
      <c r="C11" s="11">
        <f>SUM(C2:C10)</f>
        <v>20589.579647835522</v>
      </c>
      <c r="D11" s="12"/>
      <c r="E11" s="11">
        <f>SUM(E2:E10)</f>
        <v>640362</v>
      </c>
      <c r="F11" s="11">
        <f>SUM(F2:F10)</f>
        <v>321941</v>
      </c>
      <c r="G11" s="11">
        <f>(C11*10000)/E11</f>
        <v>321.5303164122094</v>
      </c>
      <c r="H11" s="11">
        <f>(C11*10000)/F11</f>
        <v>639.54512310751113</v>
      </c>
      <c r="I11" s="11">
        <f>(C11*10000)/(E11+F11)</f>
        <v>213.96150326701178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35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11</v>
      </c>
      <c r="B2" s="5" t="s">
        <v>18</v>
      </c>
      <c r="C2" s="6">
        <v>1746.2320732959599</v>
      </c>
      <c r="D2" s="7">
        <f t="shared" ref="D2:D9" si="0">C2/$C$11</f>
        <v>8.4811448468766162E-2</v>
      </c>
      <c r="E2" s="6">
        <v>65597</v>
      </c>
      <c r="F2" s="6">
        <v>32977</v>
      </c>
      <c r="G2" s="6">
        <f>(C2*10000)/E2</f>
        <v>266.20608767107638</v>
      </c>
      <c r="H2" s="6">
        <f>(C2*10000)/F2</f>
        <v>529.53030090546736</v>
      </c>
      <c r="I2" s="6">
        <f>(C2*10000)/(E2+F2)</f>
        <v>177.14935716273661</v>
      </c>
    </row>
    <row r="3" spans="1:9" ht="15" customHeight="1" x14ac:dyDescent="0.25">
      <c r="A3" s="8">
        <v>12</v>
      </c>
      <c r="B3" s="8" t="s">
        <v>19</v>
      </c>
      <c r="C3" s="9">
        <v>5396.8771451761704</v>
      </c>
      <c r="D3" s="10">
        <f t="shared" si="0"/>
        <v>0.26211691727001885</v>
      </c>
      <c r="E3" s="9">
        <v>210536</v>
      </c>
      <c r="F3" s="9">
        <v>138461</v>
      </c>
      <c r="G3" s="9">
        <f t="shared" ref="G3:G9" si="1">(C3*10000)/E3</f>
        <v>256.3398727617211</v>
      </c>
      <c r="H3" s="9">
        <f t="shared" ref="H3:H9" si="2">(C3*10000)/F3</f>
        <v>389.775976280409</v>
      </c>
      <c r="I3" s="9">
        <f t="shared" ref="I3:I9" si="3">(C3*10000)/(E3+F3)</f>
        <v>154.63964289596103</v>
      </c>
    </row>
    <row r="4" spans="1:9" ht="15" customHeight="1" x14ac:dyDescent="0.25">
      <c r="A4" s="8">
        <v>13</v>
      </c>
      <c r="B4" s="8" t="s">
        <v>20</v>
      </c>
      <c r="C4" s="9">
        <v>2802.5023412486398</v>
      </c>
      <c r="D4" s="10">
        <f t="shared" si="0"/>
        <v>0.13611265451663804</v>
      </c>
      <c r="E4" s="9">
        <v>80363</v>
      </c>
      <c r="F4" s="9">
        <v>41084</v>
      </c>
      <c r="G4" s="9">
        <f t="shared" si="1"/>
        <v>348.73042833749855</v>
      </c>
      <c r="H4" s="9">
        <f t="shared" si="2"/>
        <v>682.13960209537527</v>
      </c>
      <c r="I4" s="9">
        <f t="shared" si="3"/>
        <v>230.759289340094</v>
      </c>
    </row>
    <row r="5" spans="1:9" ht="15" customHeight="1" x14ac:dyDescent="0.25">
      <c r="A5" s="8">
        <v>21</v>
      </c>
      <c r="B5" s="8" t="s">
        <v>21</v>
      </c>
      <c r="C5" s="9">
        <v>2214.3159021923898</v>
      </c>
      <c r="D5" s="10">
        <f t="shared" si="0"/>
        <v>0.10754546426231525</v>
      </c>
      <c r="E5" s="9">
        <v>68072</v>
      </c>
      <c r="F5" s="9">
        <v>29187</v>
      </c>
      <c r="G5" s="9">
        <f t="shared" si="1"/>
        <v>325.29026651081062</v>
      </c>
      <c r="H5" s="9">
        <f t="shared" si="2"/>
        <v>758.66512563551919</v>
      </c>
      <c r="I5" s="9">
        <f t="shared" si="3"/>
        <v>227.67208198648865</v>
      </c>
    </row>
    <row r="6" spans="1:9" ht="15" customHeight="1" x14ac:dyDescent="0.25">
      <c r="A6" s="8">
        <v>22</v>
      </c>
      <c r="B6" s="8" t="s">
        <v>22</v>
      </c>
      <c r="C6" s="9">
        <v>3127.0241870272403</v>
      </c>
      <c r="D6" s="10">
        <f t="shared" si="0"/>
        <v>0.15187411498981071</v>
      </c>
      <c r="E6" s="9">
        <v>87245</v>
      </c>
      <c r="F6" s="9">
        <v>29764</v>
      </c>
      <c r="G6" s="9">
        <f t="shared" si="1"/>
        <v>358.41872738004929</v>
      </c>
      <c r="H6" s="9">
        <f t="shared" si="2"/>
        <v>1050.6061641671954</v>
      </c>
      <c r="I6" s="9">
        <f t="shared" si="3"/>
        <v>267.24646711169572</v>
      </c>
    </row>
    <row r="7" spans="1:9" ht="15" customHeight="1" x14ac:dyDescent="0.25">
      <c r="A7" s="8">
        <v>23</v>
      </c>
      <c r="B7" s="8" t="s">
        <v>23</v>
      </c>
      <c r="C7" s="9">
        <v>1362.4857950340602</v>
      </c>
      <c r="D7" s="10">
        <f t="shared" si="0"/>
        <v>6.617356052615142E-2</v>
      </c>
      <c r="E7" s="9">
        <v>34795</v>
      </c>
      <c r="F7" s="9">
        <v>8751</v>
      </c>
      <c r="G7" s="9">
        <f t="shared" si="1"/>
        <v>391.57516741889935</v>
      </c>
      <c r="H7" s="9">
        <f t="shared" si="2"/>
        <v>1556.9486859033941</v>
      </c>
      <c r="I7" s="9">
        <f t="shared" si="3"/>
        <v>312.88425918202825</v>
      </c>
    </row>
    <row r="8" spans="1:9" ht="15" customHeight="1" x14ac:dyDescent="0.25">
      <c r="A8" s="8">
        <v>31</v>
      </c>
      <c r="B8" s="8" t="s">
        <v>24</v>
      </c>
      <c r="C8" s="9">
        <v>784.65166553154199</v>
      </c>
      <c r="D8" s="10">
        <f t="shared" si="0"/>
        <v>3.8109163904860389E-2</v>
      </c>
      <c r="E8" s="9">
        <v>21790</v>
      </c>
      <c r="F8" s="9">
        <v>12778</v>
      </c>
      <c r="G8" s="9">
        <f t="shared" si="1"/>
        <v>360.09713883962456</v>
      </c>
      <c r="H8" s="9">
        <f t="shared" si="2"/>
        <v>614.06453711969164</v>
      </c>
      <c r="I8" s="9">
        <f t="shared" si="3"/>
        <v>226.98786899199894</v>
      </c>
    </row>
    <row r="9" spans="1:9" ht="15" customHeight="1" x14ac:dyDescent="0.25">
      <c r="A9" s="8">
        <v>32</v>
      </c>
      <c r="B9" s="8" t="s">
        <v>25</v>
      </c>
      <c r="C9" s="9">
        <v>3155.49053832953</v>
      </c>
      <c r="D9" s="10">
        <f t="shared" si="0"/>
        <v>0.15325667606143911</v>
      </c>
      <c r="E9" s="9">
        <v>71964</v>
      </c>
      <c r="F9" s="9">
        <v>28939</v>
      </c>
      <c r="G9" s="9">
        <f t="shared" si="1"/>
        <v>438.48181567582822</v>
      </c>
      <c r="H9" s="9">
        <f t="shared" si="2"/>
        <v>1090.3937725317151</v>
      </c>
      <c r="I9" s="9">
        <f t="shared" si="3"/>
        <v>312.72514576667987</v>
      </c>
    </row>
    <row r="10" spans="1:9" ht="15" customHeight="1" x14ac:dyDescent="0.25">
      <c r="A10" s="8">
        <v>33</v>
      </c>
      <c r="B10" s="8" t="s">
        <v>26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</row>
    <row r="11" spans="1:9" ht="15" customHeight="1" x14ac:dyDescent="0.2">
      <c r="A11" s="61"/>
      <c r="B11" s="61"/>
      <c r="C11" s="11">
        <f>SUM(C2:C10)</f>
        <v>20589.579647835533</v>
      </c>
      <c r="D11" s="12"/>
      <c r="E11" s="11">
        <f>SUM(E2:E10)</f>
        <v>640362</v>
      </c>
      <c r="F11" s="11">
        <f>SUM(F2:F10)</f>
        <v>321941</v>
      </c>
      <c r="G11" s="11">
        <f>(C11*10000)/E11</f>
        <v>321.53031641220952</v>
      </c>
      <c r="H11" s="11">
        <f>(C11*10000)/F11</f>
        <v>639.54512310751136</v>
      </c>
      <c r="I11" s="11">
        <f>(C11*10000)/(E11+F11)</f>
        <v>213.96150326701186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3" width="17.7109375" style="1" customWidth="1"/>
    <col min="4" max="4" width="12.7109375" style="1" customWidth="1"/>
    <col min="5" max="6" width="17.7109375" style="1" customWidth="1"/>
    <col min="7" max="9" width="20.7109375" style="1" customWidth="1"/>
    <col min="10" max="16384" width="11.42578125" style="1"/>
  </cols>
  <sheetData>
    <row r="1" spans="1:9" ht="50.1" customHeight="1" x14ac:dyDescent="0.2">
      <c r="A1" s="2" t="s">
        <v>34</v>
      </c>
      <c r="B1" s="2" t="s">
        <v>36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59</v>
      </c>
      <c r="H1" s="2" t="s">
        <v>60</v>
      </c>
      <c r="I1" s="2" t="s">
        <v>61</v>
      </c>
    </row>
    <row r="2" spans="1:9" ht="15" customHeight="1" x14ac:dyDescent="0.25">
      <c r="A2" s="5">
        <v>1</v>
      </c>
      <c r="B2" s="5" t="s">
        <v>9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</row>
    <row r="3" spans="1:9" ht="15" customHeight="1" x14ac:dyDescent="0.25">
      <c r="A3" s="8">
        <v>2</v>
      </c>
      <c r="B3" s="8" t="s">
        <v>10</v>
      </c>
      <c r="C3" s="9">
        <v>595.98148906238396</v>
      </c>
      <c r="D3" s="10">
        <f t="shared" ref="D3:D10" si="0">C3/$C$11</f>
        <v>2.8945782247916687E-2</v>
      </c>
      <c r="E3" s="9">
        <v>24775</v>
      </c>
      <c r="F3" s="9">
        <v>15626</v>
      </c>
      <c r="G3" s="9">
        <f t="shared" ref="G3:G10" si="1">(C3*10000)/E3</f>
        <v>240.5576141523245</v>
      </c>
      <c r="H3" s="9">
        <f t="shared" ref="H3:H10" si="2">(C3*10000)/F3</f>
        <v>381.40374316036349</v>
      </c>
      <c r="I3" s="9">
        <f t="shared" ref="I3:I10" si="3">(C3*10000)/(E3+F3)</f>
        <v>147.5165191610069</v>
      </c>
    </row>
    <row r="4" spans="1:9" ht="15" customHeight="1" x14ac:dyDescent="0.25">
      <c r="A4" s="8">
        <v>3</v>
      </c>
      <c r="B4" s="8" t="s">
        <v>11</v>
      </c>
      <c r="C4" s="9">
        <v>2627.36847958515</v>
      </c>
      <c r="D4" s="10">
        <f t="shared" si="0"/>
        <v>0.12760670807873209</v>
      </c>
      <c r="E4" s="9">
        <v>94134</v>
      </c>
      <c r="F4" s="9">
        <v>34477</v>
      </c>
      <c r="G4" s="9">
        <f t="shared" si="1"/>
        <v>279.10940569668236</v>
      </c>
      <c r="H4" s="9">
        <f t="shared" si="2"/>
        <v>762.06412378836615</v>
      </c>
      <c r="I4" s="9">
        <f t="shared" si="3"/>
        <v>204.28800643686387</v>
      </c>
    </row>
    <row r="5" spans="1:9" ht="15" customHeight="1" x14ac:dyDescent="0.25">
      <c r="A5" s="8">
        <v>4</v>
      </c>
      <c r="B5" s="8" t="s">
        <v>12</v>
      </c>
      <c r="C5" s="9">
        <v>2402.7990878874398</v>
      </c>
      <c r="D5" s="10">
        <f t="shared" si="0"/>
        <v>0.11669976410324796</v>
      </c>
      <c r="E5" s="9">
        <v>87341</v>
      </c>
      <c r="F5" s="9">
        <v>98098</v>
      </c>
      <c r="G5" s="9">
        <f t="shared" si="1"/>
        <v>275.10551606776198</v>
      </c>
      <c r="H5" s="9">
        <f t="shared" si="2"/>
        <v>244.93864175492263</v>
      </c>
      <c r="I5" s="9">
        <f t="shared" si="3"/>
        <v>129.57355722838452</v>
      </c>
    </row>
    <row r="6" spans="1:9" ht="15" customHeight="1" x14ac:dyDescent="0.25">
      <c r="A6" s="8">
        <v>5</v>
      </c>
      <c r="B6" s="8" t="s">
        <v>13</v>
      </c>
      <c r="C6" s="9">
        <v>6426.7229326637607</v>
      </c>
      <c r="D6" s="10">
        <f t="shared" si="0"/>
        <v>0.31213473235425532</v>
      </c>
      <c r="E6" s="9">
        <v>224016</v>
      </c>
      <c r="F6" s="9">
        <v>90087</v>
      </c>
      <c r="G6" s="9">
        <f t="shared" si="1"/>
        <v>286.88678186664174</v>
      </c>
      <c r="H6" s="9">
        <f t="shared" si="2"/>
        <v>713.39071482719601</v>
      </c>
      <c r="I6" s="9">
        <f t="shared" si="3"/>
        <v>204.60558901582479</v>
      </c>
    </row>
    <row r="7" spans="1:9" ht="15" customHeight="1" x14ac:dyDescent="0.25">
      <c r="A7" s="8">
        <v>6</v>
      </c>
      <c r="B7" s="8" t="s">
        <v>14</v>
      </c>
      <c r="C7" s="9">
        <v>292.54993679719803</v>
      </c>
      <c r="D7" s="10">
        <f t="shared" si="0"/>
        <v>1.4208640574551623E-2</v>
      </c>
      <c r="E7" s="9">
        <v>8140</v>
      </c>
      <c r="F7" s="9">
        <v>3533</v>
      </c>
      <c r="G7" s="9">
        <f t="shared" si="1"/>
        <v>359.39795675331453</v>
      </c>
      <c r="H7" s="9">
        <f t="shared" si="2"/>
        <v>828.049637127648</v>
      </c>
      <c r="I7" s="9">
        <f t="shared" si="3"/>
        <v>250.62103726308408</v>
      </c>
    </row>
    <row r="8" spans="1:9" ht="15" customHeight="1" x14ac:dyDescent="0.25">
      <c r="A8" s="8">
        <v>7</v>
      </c>
      <c r="B8" s="8" t="s">
        <v>15</v>
      </c>
      <c r="C8" s="9">
        <v>7572.7736054801107</v>
      </c>
      <c r="D8" s="10">
        <f t="shared" si="0"/>
        <v>0.36779641619717091</v>
      </c>
      <c r="E8" s="9">
        <v>186822</v>
      </c>
      <c r="F8" s="9">
        <v>72698</v>
      </c>
      <c r="G8" s="9">
        <f t="shared" si="1"/>
        <v>405.34699368811545</v>
      </c>
      <c r="H8" s="9">
        <f t="shared" si="2"/>
        <v>1041.6756452007085</v>
      </c>
      <c r="I8" s="9">
        <f t="shared" si="3"/>
        <v>291.79922955764914</v>
      </c>
    </row>
    <row r="9" spans="1:9" ht="15" customHeight="1" x14ac:dyDescent="0.25">
      <c r="A9" s="8">
        <v>8</v>
      </c>
      <c r="B9" s="8" t="s">
        <v>16</v>
      </c>
      <c r="C9" s="9">
        <v>498.00007794412801</v>
      </c>
      <c r="D9" s="10">
        <f t="shared" si="0"/>
        <v>2.4186995871791895E-2</v>
      </c>
      <c r="E9" s="9">
        <v>11009</v>
      </c>
      <c r="F9" s="9">
        <v>4288</v>
      </c>
      <c r="G9" s="9">
        <f t="shared" si="1"/>
        <v>452.3572331221074</v>
      </c>
      <c r="H9" s="9">
        <f t="shared" si="2"/>
        <v>1161.3807787876119</v>
      </c>
      <c r="I9" s="9">
        <f t="shared" si="3"/>
        <v>325.5540811558659</v>
      </c>
    </row>
    <row r="10" spans="1:9" ht="15" customHeight="1" x14ac:dyDescent="0.25">
      <c r="A10" s="8">
        <v>9</v>
      </c>
      <c r="B10" s="8" t="s">
        <v>17</v>
      </c>
      <c r="C10" s="9">
        <v>173.38403841534202</v>
      </c>
      <c r="D10" s="10">
        <f t="shared" si="0"/>
        <v>8.4209605723334462E-3</v>
      </c>
      <c r="E10" s="9">
        <v>4125</v>
      </c>
      <c r="F10" s="9">
        <v>3134</v>
      </c>
      <c r="G10" s="9">
        <f t="shared" si="1"/>
        <v>420.32494161295034</v>
      </c>
      <c r="H10" s="9">
        <f t="shared" si="2"/>
        <v>553.23560438845573</v>
      </c>
      <c r="I10" s="9">
        <f t="shared" si="3"/>
        <v>238.85388953759747</v>
      </c>
    </row>
    <row r="11" spans="1:9" ht="15" customHeight="1" x14ac:dyDescent="0.2">
      <c r="A11" s="61"/>
      <c r="B11" s="61"/>
      <c r="C11" s="11">
        <f>SUM(C2:C10)</f>
        <v>20589.579647835515</v>
      </c>
      <c r="D11" s="12"/>
      <c r="E11" s="11">
        <f>SUM(E2:E10)</f>
        <v>640362</v>
      </c>
      <c r="F11" s="11">
        <f>SUM(F2:F10)</f>
        <v>321941</v>
      </c>
      <c r="G11" s="11">
        <f>(C11*10000)/E11</f>
        <v>321.53031641220923</v>
      </c>
      <c r="H11" s="11">
        <f>(C11*10000)/F11</f>
        <v>639.54512310751079</v>
      </c>
      <c r="I11" s="11">
        <f>(C11*10000)/(E11+F11)</f>
        <v>213.96150326701166</v>
      </c>
    </row>
    <row r="12" spans="1:9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28</v>
      </c>
      <c r="B1" s="2" t="s">
        <v>0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</v>
      </c>
      <c r="C2" s="15">
        <v>638.23388480290998</v>
      </c>
      <c r="D2" s="15">
        <v>1196.19764908922</v>
      </c>
      <c r="E2" s="15">
        <v>8517.92864540134</v>
      </c>
      <c r="F2" s="15">
        <v>557.96376428631004</v>
      </c>
      <c r="G2" s="15">
        <v>638.23388480290998</v>
      </c>
      <c r="H2" s="16">
        <f>E2/SUM($E2:$G2)</f>
        <v>0.87685998587771563</v>
      </c>
      <c r="I2" s="16">
        <f t="shared" ref="I2:J2" si="0">F2/SUM($E2:$G2)</f>
        <v>5.7438388937022911E-2</v>
      </c>
      <c r="J2" s="16">
        <f t="shared" si="0"/>
        <v>6.5701625185261292E-2</v>
      </c>
    </row>
    <row r="3" spans="1:10" ht="15" customHeight="1" x14ac:dyDescent="0.25">
      <c r="A3" s="8">
        <v>12</v>
      </c>
      <c r="B3" s="8" t="s">
        <v>2</v>
      </c>
      <c r="C3" s="17">
        <v>1153.6626697332401</v>
      </c>
      <c r="D3" s="17">
        <v>1401.0410621185601</v>
      </c>
      <c r="E3" s="17">
        <v>1977.7355685443399</v>
      </c>
      <c r="F3" s="17">
        <v>247.37839238532001</v>
      </c>
      <c r="G3" s="17">
        <v>1153.6626697332401</v>
      </c>
      <c r="H3" s="18">
        <f t="shared" ref="H3:H11" si="1">E3/SUM($E3:$G3)</f>
        <v>0.58534072675775473</v>
      </c>
      <c r="I3" s="18">
        <f t="shared" ref="I3:I11" si="2">F3/SUM($E3:$G3)</f>
        <v>7.3215373321907209E-2</v>
      </c>
      <c r="J3" s="18">
        <f t="shared" ref="J3:J11" si="3">G3/SUM($E3:$G3)</f>
        <v>0.34144389992033802</v>
      </c>
    </row>
    <row r="4" spans="1:10" ht="15" customHeight="1" x14ac:dyDescent="0.25">
      <c r="A4" s="8">
        <v>13</v>
      </c>
      <c r="B4" s="8" t="s">
        <v>3</v>
      </c>
      <c r="C4" s="17">
        <v>231.73236234647101</v>
      </c>
      <c r="D4" s="17">
        <v>407.15381450729001</v>
      </c>
      <c r="E4" s="17">
        <v>1840.1349646519002</v>
      </c>
      <c r="F4" s="17">
        <v>175.421452160819</v>
      </c>
      <c r="G4" s="17">
        <v>231.73236234647101</v>
      </c>
      <c r="H4" s="18">
        <f t="shared" si="1"/>
        <v>0.81882443489989565</v>
      </c>
      <c r="I4" s="18">
        <f t="shared" si="2"/>
        <v>7.8059150113521186E-2</v>
      </c>
      <c r="J4" s="18">
        <f t="shared" si="3"/>
        <v>0.10311641498658321</v>
      </c>
    </row>
    <row r="5" spans="1:10" ht="15" customHeight="1" x14ac:dyDescent="0.25">
      <c r="A5" s="8">
        <v>14</v>
      </c>
      <c r="B5" s="8" t="s">
        <v>4</v>
      </c>
      <c r="C5" s="17">
        <v>83.262304534822604</v>
      </c>
      <c r="D5" s="17">
        <v>220.05539457407301</v>
      </c>
      <c r="E5" s="17">
        <v>2198.5274244386369</v>
      </c>
      <c r="F5" s="17">
        <v>136.79309003925039</v>
      </c>
      <c r="G5" s="17">
        <v>83.262304534822604</v>
      </c>
      <c r="H5" s="18">
        <f t="shared" si="1"/>
        <v>0.90901473671102073</v>
      </c>
      <c r="I5" s="18">
        <f t="shared" si="2"/>
        <v>5.6559192004469259E-2</v>
      </c>
      <c r="J5" s="18">
        <f t="shared" si="3"/>
        <v>3.442607128450996E-2</v>
      </c>
    </row>
    <row r="6" spans="1:10" ht="15" customHeight="1" x14ac:dyDescent="0.25">
      <c r="A6" s="8">
        <v>15</v>
      </c>
      <c r="B6" s="8" t="s">
        <v>5</v>
      </c>
      <c r="C6" s="13" t="s">
        <v>62</v>
      </c>
      <c r="D6" s="13" t="s">
        <v>62</v>
      </c>
      <c r="E6" s="17">
        <v>2200.99131227211</v>
      </c>
      <c r="F6" s="13" t="s">
        <v>62</v>
      </c>
      <c r="G6" s="13" t="s">
        <v>62</v>
      </c>
      <c r="H6" s="13" t="s">
        <v>62</v>
      </c>
      <c r="I6" s="13" t="s">
        <v>62</v>
      </c>
      <c r="J6" s="13" t="s">
        <v>62</v>
      </c>
    </row>
    <row r="7" spans="1:10" ht="15" customHeight="1" x14ac:dyDescent="0.25">
      <c r="A7" s="8">
        <v>16</v>
      </c>
      <c r="B7" s="8" t="s">
        <v>6</v>
      </c>
      <c r="C7" s="13" t="s">
        <v>62</v>
      </c>
      <c r="D7" s="13" t="s">
        <v>62</v>
      </c>
      <c r="E7" s="17">
        <v>460.39866790475503</v>
      </c>
      <c r="F7" s="13" t="s">
        <v>62</v>
      </c>
      <c r="G7" s="13" t="s">
        <v>62</v>
      </c>
      <c r="H7" s="13" t="s">
        <v>62</v>
      </c>
      <c r="I7" s="13" t="s">
        <v>62</v>
      </c>
      <c r="J7" s="13" t="s">
        <v>62</v>
      </c>
    </row>
    <row r="8" spans="1:10" ht="15" customHeight="1" x14ac:dyDescent="0.25">
      <c r="A8" s="8">
        <v>17</v>
      </c>
      <c r="B8" s="8" t="s">
        <v>7</v>
      </c>
      <c r="C8" s="13" t="s">
        <v>62</v>
      </c>
      <c r="D8" s="13" t="s">
        <v>62</v>
      </c>
      <c r="E8" s="17">
        <v>97.263925158528096</v>
      </c>
      <c r="F8" s="13" t="s">
        <v>62</v>
      </c>
      <c r="G8" s="13" t="s">
        <v>62</v>
      </c>
      <c r="H8" s="13" t="s">
        <v>62</v>
      </c>
      <c r="I8" s="13" t="s">
        <v>62</v>
      </c>
      <c r="J8" s="13" t="s">
        <v>62</v>
      </c>
    </row>
    <row r="9" spans="1:10" ht="15" customHeight="1" x14ac:dyDescent="0.25">
      <c r="A9" s="8">
        <v>18</v>
      </c>
      <c r="B9" s="8" t="s">
        <v>27</v>
      </c>
      <c r="C9" s="13" t="s">
        <v>62</v>
      </c>
      <c r="D9" s="1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</row>
    <row r="10" spans="1:10" ht="15" customHeight="1" x14ac:dyDescent="0.25">
      <c r="A10" s="8">
        <v>19</v>
      </c>
      <c r="B10" s="8" t="s">
        <v>8</v>
      </c>
      <c r="C10" s="13" t="s">
        <v>62</v>
      </c>
      <c r="D10" s="13" t="s">
        <v>62</v>
      </c>
      <c r="E10" s="17">
        <v>72.151219174768798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1"/>
      <c r="B11" s="61"/>
      <c r="C11" s="11">
        <f>SUM(C2:C10)</f>
        <v>2106.8912214174438</v>
      </c>
      <c r="D11" s="11">
        <f t="shared" ref="D11:G11" si="4">SUM(D2:D10)</f>
        <v>3224.4479202891434</v>
      </c>
      <c r="E11" s="11">
        <f t="shared" si="4"/>
        <v>17365.131727546377</v>
      </c>
      <c r="F11" s="11">
        <f t="shared" si="4"/>
        <v>1117.5566988716996</v>
      </c>
      <c r="G11" s="11">
        <f t="shared" si="4"/>
        <v>2106.8912214174438</v>
      </c>
      <c r="H11" s="19">
        <f t="shared" si="1"/>
        <v>0.84339418407562705</v>
      </c>
      <c r="I11" s="19">
        <f t="shared" si="2"/>
        <v>5.4277781187688438E-2</v>
      </c>
      <c r="J11" s="19">
        <f t="shared" si="3"/>
        <v>0.10232803473668442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35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11</v>
      </c>
      <c r="B2" s="5" t="s">
        <v>18</v>
      </c>
      <c r="C2" s="15">
        <v>217.85246197238402</v>
      </c>
      <c r="D2" s="15">
        <v>311.87864039855504</v>
      </c>
      <c r="E2" s="15">
        <v>1434.3534328974049</v>
      </c>
      <c r="F2" s="15">
        <v>94.026178426171015</v>
      </c>
      <c r="G2" s="15">
        <v>217.85246197238402</v>
      </c>
      <c r="H2" s="16">
        <f>E2/SUM($E2:$G2)</f>
        <v>0.82139908826099295</v>
      </c>
      <c r="I2" s="16">
        <f t="shared" ref="I2:J2" si="0">F2/SUM($E2:$G2)</f>
        <v>5.3845178922123142E-2</v>
      </c>
      <c r="J2" s="16">
        <f t="shared" si="0"/>
        <v>0.12475573281688392</v>
      </c>
    </row>
    <row r="3" spans="1:10" ht="15" customHeight="1" x14ac:dyDescent="0.25">
      <c r="A3" s="8">
        <v>12</v>
      </c>
      <c r="B3" s="8" t="s">
        <v>19</v>
      </c>
      <c r="C3" s="17">
        <v>374.79723288097199</v>
      </c>
      <c r="D3" s="17">
        <v>617.53870666268892</v>
      </c>
      <c r="E3" s="17">
        <v>4779.3384385134814</v>
      </c>
      <c r="F3" s="17">
        <v>242.74147378171693</v>
      </c>
      <c r="G3" s="17">
        <v>374.79723288097199</v>
      </c>
      <c r="H3" s="18">
        <f t="shared" ref="H3:H11" si="1">E3/SUM($E3:$G3)</f>
        <v>0.88557480742086991</v>
      </c>
      <c r="I3" s="18">
        <f t="shared" ref="I3:I11" si="2">F3/SUM($E3:$G3)</f>
        <v>4.4978135920452404E-2</v>
      </c>
      <c r="J3" s="18">
        <f t="shared" ref="J3:J11" si="3">G3/SUM($E3:$G3)</f>
        <v>6.9447056658677647E-2</v>
      </c>
    </row>
    <row r="4" spans="1:10" ht="15" customHeight="1" x14ac:dyDescent="0.25">
      <c r="A4" s="8">
        <v>13</v>
      </c>
      <c r="B4" s="8" t="s">
        <v>20</v>
      </c>
      <c r="C4" s="17">
        <v>339.56458895975499</v>
      </c>
      <c r="D4" s="17">
        <v>519.63796303530398</v>
      </c>
      <c r="E4" s="17">
        <v>2282.8643782133358</v>
      </c>
      <c r="F4" s="17">
        <v>180.073374075549</v>
      </c>
      <c r="G4" s="17">
        <v>339.56458895975499</v>
      </c>
      <c r="H4" s="18">
        <f t="shared" si="1"/>
        <v>0.81458072116943103</v>
      </c>
      <c r="I4" s="18">
        <f t="shared" si="2"/>
        <v>6.4254495500374237E-2</v>
      </c>
      <c r="J4" s="18">
        <f t="shared" si="3"/>
        <v>0.12116478333019476</v>
      </c>
    </row>
    <row r="5" spans="1:10" ht="15" customHeight="1" x14ac:dyDescent="0.25">
      <c r="A5" s="8">
        <v>21</v>
      </c>
      <c r="B5" s="8" t="s">
        <v>21</v>
      </c>
      <c r="C5" s="17">
        <v>254.96853662414</v>
      </c>
      <c r="D5" s="17">
        <v>364.06697593907404</v>
      </c>
      <c r="E5" s="17">
        <v>1850.2489262533159</v>
      </c>
      <c r="F5" s="17">
        <v>109.09843931493404</v>
      </c>
      <c r="G5" s="17">
        <v>254.96853662414</v>
      </c>
      <c r="H5" s="18">
        <f t="shared" si="1"/>
        <v>0.83558489753941079</v>
      </c>
      <c r="I5" s="18">
        <f t="shared" si="2"/>
        <v>4.9269591211857304E-2</v>
      </c>
      <c r="J5" s="18">
        <f t="shared" si="3"/>
        <v>0.11514551124873201</v>
      </c>
    </row>
    <row r="6" spans="1:10" ht="15" customHeight="1" x14ac:dyDescent="0.25">
      <c r="A6" s="8">
        <v>22</v>
      </c>
      <c r="B6" s="8" t="s">
        <v>22</v>
      </c>
      <c r="C6" s="17">
        <v>345.85871481241497</v>
      </c>
      <c r="D6" s="17">
        <v>508.19344893289701</v>
      </c>
      <c r="E6" s="17">
        <v>2618.8307380943434</v>
      </c>
      <c r="F6" s="17">
        <v>162.33473412048204</v>
      </c>
      <c r="G6" s="17">
        <v>345.85871481241497</v>
      </c>
      <c r="H6" s="18">
        <f t="shared" si="1"/>
        <v>0.83748336484214414</v>
      </c>
      <c r="I6" s="18">
        <f t="shared" si="2"/>
        <v>5.1913488483377665E-2</v>
      </c>
      <c r="J6" s="18">
        <f t="shared" si="3"/>
        <v>0.11060314667447825</v>
      </c>
    </row>
    <row r="7" spans="1:10" ht="15" customHeight="1" x14ac:dyDescent="0.25">
      <c r="A7" s="8">
        <v>23</v>
      </c>
      <c r="B7" s="8" t="s">
        <v>23</v>
      </c>
      <c r="C7" s="17">
        <v>117.78242942407</v>
      </c>
      <c r="D7" s="17">
        <v>192.06340174362899</v>
      </c>
      <c r="E7" s="17">
        <v>1170.4223932904313</v>
      </c>
      <c r="F7" s="17">
        <v>74.280972319558984</v>
      </c>
      <c r="G7" s="17">
        <v>117.78242942407</v>
      </c>
      <c r="H7" s="18">
        <f t="shared" si="1"/>
        <v>0.85903456575939741</v>
      </c>
      <c r="I7" s="18">
        <f t="shared" si="2"/>
        <v>5.4518713215429941E-2</v>
      </c>
      <c r="J7" s="18">
        <f t="shared" si="3"/>
        <v>8.6446721025172674E-2</v>
      </c>
    </row>
    <row r="8" spans="1:10" ht="15" customHeight="1" x14ac:dyDescent="0.25">
      <c r="A8" s="8">
        <v>31</v>
      </c>
      <c r="B8" s="8" t="s">
        <v>24</v>
      </c>
      <c r="C8" s="17">
        <v>91.201600585352494</v>
      </c>
      <c r="D8" s="17">
        <v>135.76539405533899</v>
      </c>
      <c r="E8" s="17">
        <v>648.88627147620298</v>
      </c>
      <c r="F8" s="17">
        <v>44.563793469986493</v>
      </c>
      <c r="G8" s="17">
        <v>91.201600585352494</v>
      </c>
      <c r="H8" s="18">
        <f t="shared" si="1"/>
        <v>0.82697367504678876</v>
      </c>
      <c r="I8" s="18">
        <f t="shared" si="2"/>
        <v>5.6794365484202344E-2</v>
      </c>
      <c r="J8" s="18">
        <f t="shared" si="3"/>
        <v>0.11623195946900887</v>
      </c>
    </row>
    <row r="9" spans="1:10" ht="15" customHeight="1" x14ac:dyDescent="0.25">
      <c r="A9" s="8">
        <v>32</v>
      </c>
      <c r="B9" s="8" t="s">
        <v>25</v>
      </c>
      <c r="C9" s="17">
        <v>364.86565615835599</v>
      </c>
      <c r="D9" s="17">
        <v>575.30338952166505</v>
      </c>
      <c r="E9" s="17">
        <v>2580.187148807865</v>
      </c>
      <c r="F9" s="17">
        <v>210.43773336330906</v>
      </c>
      <c r="G9" s="17">
        <v>364.86565615835599</v>
      </c>
      <c r="H9" s="18">
        <f t="shared" si="1"/>
        <v>0.81768178908049505</v>
      </c>
      <c r="I9" s="18">
        <f t="shared" si="2"/>
        <v>6.6689388165528038E-2</v>
      </c>
      <c r="J9" s="18">
        <f t="shared" si="3"/>
        <v>0.11562882275397676</v>
      </c>
    </row>
    <row r="10" spans="1:10" ht="15" customHeight="1" x14ac:dyDescent="0.25">
      <c r="A10" s="8">
        <v>33</v>
      </c>
      <c r="B10" s="8" t="s">
        <v>26</v>
      </c>
      <c r="C10" s="13" t="s">
        <v>62</v>
      </c>
      <c r="D10" s="13" t="s">
        <v>62</v>
      </c>
      <c r="E10" s="13" t="s">
        <v>62</v>
      </c>
      <c r="F10" s="13" t="s">
        <v>62</v>
      </c>
      <c r="G10" s="13" t="s">
        <v>62</v>
      </c>
      <c r="H10" s="13" t="s">
        <v>62</v>
      </c>
      <c r="I10" s="13" t="s">
        <v>62</v>
      </c>
      <c r="J10" s="13" t="s">
        <v>62</v>
      </c>
    </row>
    <row r="11" spans="1:10" ht="15" customHeight="1" x14ac:dyDescent="0.2">
      <c r="A11" s="61"/>
      <c r="B11" s="61"/>
      <c r="C11" s="11">
        <f>SUM(C2:C10)</f>
        <v>2106.8912214174443</v>
      </c>
      <c r="D11" s="11">
        <f t="shared" ref="D11:G11" si="4">SUM(D2:D10)</f>
        <v>3224.4479202891521</v>
      </c>
      <c r="E11" s="11">
        <f t="shared" si="4"/>
        <v>17365.131727546381</v>
      </c>
      <c r="F11" s="11">
        <f t="shared" si="4"/>
        <v>1117.5566988717076</v>
      </c>
      <c r="G11" s="11">
        <f t="shared" si="4"/>
        <v>2106.8912214174443</v>
      </c>
      <c r="H11" s="19">
        <f t="shared" si="1"/>
        <v>0.84339418407562683</v>
      </c>
      <c r="I11" s="19">
        <f t="shared" si="2"/>
        <v>5.4277781187688792E-2</v>
      </c>
      <c r="J11" s="19">
        <f t="shared" si="3"/>
        <v>0.10232803473668438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4" width="22.7109375" style="1" customWidth="1"/>
    <col min="5" max="10" width="17.7109375" style="1" customWidth="1"/>
    <col min="11" max="16384" width="11.42578125" style="1"/>
  </cols>
  <sheetData>
    <row r="1" spans="1:10" ht="50.1" customHeight="1" x14ac:dyDescent="0.2">
      <c r="A1" s="2" t="s">
        <v>34</v>
      </c>
      <c r="B1" s="2" t="s">
        <v>36</v>
      </c>
      <c r="C1" s="2" t="s">
        <v>37</v>
      </c>
      <c r="D1" s="2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</row>
    <row r="2" spans="1:10" ht="15" customHeight="1" x14ac:dyDescent="0.25">
      <c r="A2" s="5">
        <v>1</v>
      </c>
      <c r="B2" s="5" t="s">
        <v>9</v>
      </c>
      <c r="C2" s="14" t="s">
        <v>62</v>
      </c>
      <c r="D2" s="14" t="s">
        <v>62</v>
      </c>
      <c r="E2" s="14" t="s">
        <v>62</v>
      </c>
      <c r="F2" s="14" t="s">
        <v>62</v>
      </c>
      <c r="G2" s="14" t="s">
        <v>62</v>
      </c>
      <c r="H2" s="14" t="s">
        <v>62</v>
      </c>
      <c r="I2" s="14" t="s">
        <v>62</v>
      </c>
      <c r="J2" s="14" t="s">
        <v>62</v>
      </c>
    </row>
    <row r="3" spans="1:10" ht="15" customHeight="1" x14ac:dyDescent="0.25">
      <c r="A3" s="8">
        <v>2</v>
      </c>
      <c r="B3" s="8" t="s">
        <v>10</v>
      </c>
      <c r="C3" s="17">
        <v>109.52734670845501</v>
      </c>
      <c r="D3" s="17">
        <v>145.60195554152202</v>
      </c>
      <c r="E3" s="17">
        <v>450.37953352086197</v>
      </c>
      <c r="F3" s="17">
        <v>36.074608833067003</v>
      </c>
      <c r="G3" s="17">
        <v>109.52734670845501</v>
      </c>
      <c r="H3" s="18">
        <f t="shared" ref="H3:H11" si="0">E3/SUM($E3:$G3)</f>
        <v>0.75569382906407467</v>
      </c>
      <c r="I3" s="18">
        <f t="shared" ref="I3:I11" si="1">F3/SUM($E3:$G3)</f>
        <v>6.0529747140000367E-2</v>
      </c>
      <c r="J3" s="18">
        <f t="shared" ref="J3:J11" si="2">G3/SUM($E3:$G3)</f>
        <v>0.18377642379592479</v>
      </c>
    </row>
    <row r="4" spans="1:10" ht="15" customHeight="1" x14ac:dyDescent="0.25">
      <c r="A4" s="8">
        <v>3</v>
      </c>
      <c r="B4" s="8" t="s">
        <v>11</v>
      </c>
      <c r="C4" s="17">
        <v>228.08952259946</v>
      </c>
      <c r="D4" s="17">
        <v>343.26849223360199</v>
      </c>
      <c r="E4" s="17">
        <v>2284.099987351548</v>
      </c>
      <c r="F4" s="17">
        <v>115.17896963414199</v>
      </c>
      <c r="G4" s="17">
        <v>228.08952259946</v>
      </c>
      <c r="H4" s="18">
        <f t="shared" si="0"/>
        <v>0.86934893415186187</v>
      </c>
      <c r="I4" s="18">
        <f t="shared" si="1"/>
        <v>4.3838148523547886E-2</v>
      </c>
      <c r="J4" s="18">
        <f t="shared" si="2"/>
        <v>8.6812917324590247E-2</v>
      </c>
    </row>
    <row r="5" spans="1:10" ht="15" customHeight="1" x14ac:dyDescent="0.25">
      <c r="A5" s="8">
        <v>4</v>
      </c>
      <c r="B5" s="8" t="s">
        <v>12</v>
      </c>
      <c r="C5" s="17">
        <v>170.445890588342</v>
      </c>
      <c r="D5" s="17">
        <v>276.49839716193804</v>
      </c>
      <c r="E5" s="17">
        <v>2126.3006907255017</v>
      </c>
      <c r="F5" s="17">
        <v>106.05250657359605</v>
      </c>
      <c r="G5" s="17">
        <v>170.445890588342</v>
      </c>
      <c r="H5" s="18">
        <f t="shared" si="0"/>
        <v>0.88492654314887487</v>
      </c>
      <c r="I5" s="18">
        <f t="shared" si="1"/>
        <v>4.4137067933897989E-2</v>
      </c>
      <c r="J5" s="18">
        <f t="shared" si="2"/>
        <v>7.0936388917227117E-2</v>
      </c>
    </row>
    <row r="6" spans="1:10" ht="15" customHeight="1" x14ac:dyDescent="0.25">
      <c r="A6" s="8">
        <v>5</v>
      </c>
      <c r="B6" s="8" t="s">
        <v>13</v>
      </c>
      <c r="C6" s="17">
        <v>593.66845374076502</v>
      </c>
      <c r="D6" s="17">
        <v>910.37405037724807</v>
      </c>
      <c r="E6" s="17">
        <v>5516.3488822865129</v>
      </c>
      <c r="F6" s="17">
        <v>316.70559663648305</v>
      </c>
      <c r="G6" s="17">
        <v>593.66845374076502</v>
      </c>
      <c r="H6" s="18">
        <f t="shared" si="0"/>
        <v>0.85834552696362865</v>
      </c>
      <c r="I6" s="18">
        <f t="shared" si="1"/>
        <v>4.9279485043120456E-2</v>
      </c>
      <c r="J6" s="18">
        <f t="shared" si="2"/>
        <v>9.237498799325089E-2</v>
      </c>
    </row>
    <row r="7" spans="1:10" ht="15" customHeight="1" x14ac:dyDescent="0.25">
      <c r="A7" s="8">
        <v>6</v>
      </c>
      <c r="B7" s="8" t="s">
        <v>14</v>
      </c>
      <c r="C7" s="17">
        <v>40.110085559441899</v>
      </c>
      <c r="D7" s="17">
        <v>64.762769746154802</v>
      </c>
      <c r="E7" s="17">
        <v>227.78716705104324</v>
      </c>
      <c r="F7" s="17">
        <v>24.652684186712904</v>
      </c>
      <c r="G7" s="17">
        <v>40.110085559441899</v>
      </c>
      <c r="H7" s="18">
        <f t="shared" si="0"/>
        <v>0.77862661515100673</v>
      </c>
      <c r="I7" s="18">
        <f t="shared" si="1"/>
        <v>8.4268294352094431E-2</v>
      </c>
      <c r="J7" s="18">
        <f t="shared" si="2"/>
        <v>0.13710509049689892</v>
      </c>
    </row>
    <row r="8" spans="1:10" ht="15" customHeight="1" x14ac:dyDescent="0.25">
      <c r="A8" s="8">
        <v>7</v>
      </c>
      <c r="B8" s="8" t="s">
        <v>15</v>
      </c>
      <c r="C8" s="17">
        <v>884.21594838620103</v>
      </c>
      <c r="D8" s="17">
        <v>1363.9452949669001</v>
      </c>
      <c r="E8" s="17">
        <v>6208.8283105132105</v>
      </c>
      <c r="F8" s="17">
        <v>479.72934658069903</v>
      </c>
      <c r="G8" s="17">
        <v>884.21594838620103</v>
      </c>
      <c r="H8" s="18">
        <f t="shared" si="0"/>
        <v>0.81988827792503038</v>
      </c>
      <c r="I8" s="18">
        <f t="shared" si="1"/>
        <v>6.334922600004024E-2</v>
      </c>
      <c r="J8" s="18">
        <f t="shared" si="2"/>
        <v>0.1167624960749295</v>
      </c>
    </row>
    <row r="9" spans="1:10" ht="15" customHeight="1" x14ac:dyDescent="0.25">
      <c r="A9" s="8">
        <v>8</v>
      </c>
      <c r="B9" s="8" t="s">
        <v>16</v>
      </c>
      <c r="C9" s="17">
        <v>51.544564744552495</v>
      </c>
      <c r="D9" s="17">
        <v>81.385423292909593</v>
      </c>
      <c r="E9" s="17">
        <v>416.61465465121842</v>
      </c>
      <c r="F9" s="17">
        <v>29.840858548357097</v>
      </c>
      <c r="G9" s="17">
        <v>51.544564744552495</v>
      </c>
      <c r="H9" s="18">
        <f t="shared" si="0"/>
        <v>0.83657548081339772</v>
      </c>
      <c r="I9" s="18">
        <f t="shared" si="1"/>
        <v>5.9921393328988645E-2</v>
      </c>
      <c r="J9" s="18">
        <f t="shared" si="2"/>
        <v>0.10350312585761366</v>
      </c>
    </row>
    <row r="10" spans="1:10" ht="15" customHeight="1" x14ac:dyDescent="0.25">
      <c r="A10" s="8">
        <v>9</v>
      </c>
      <c r="B10" s="8" t="s">
        <v>17</v>
      </c>
      <c r="C10" s="17">
        <v>29.289409090228403</v>
      </c>
      <c r="D10" s="17">
        <v>38.611536968878099</v>
      </c>
      <c r="E10" s="17">
        <v>134.77250144646393</v>
      </c>
      <c r="F10" s="17">
        <v>9.3221278786496953</v>
      </c>
      <c r="G10" s="17">
        <v>29.289409090228403</v>
      </c>
      <c r="H10" s="18">
        <f t="shared" si="0"/>
        <v>0.77730627731496227</v>
      </c>
      <c r="I10" s="18">
        <f t="shared" si="1"/>
        <v>5.3765778925500086E-2</v>
      </c>
      <c r="J10" s="18">
        <f t="shared" si="2"/>
        <v>0.16892794375953757</v>
      </c>
    </row>
    <row r="11" spans="1:10" ht="15" customHeight="1" x14ac:dyDescent="0.2">
      <c r="A11" s="61"/>
      <c r="B11" s="61"/>
      <c r="C11" s="11">
        <f>SUM(C2:C10)</f>
        <v>2106.8912214174456</v>
      </c>
      <c r="D11" s="11">
        <f t="shared" ref="D11:G11" si="3">SUM(D2:D10)</f>
        <v>3224.447920289153</v>
      </c>
      <c r="E11" s="11">
        <f t="shared" si="3"/>
        <v>17365.131727546359</v>
      </c>
      <c r="F11" s="11">
        <f t="shared" si="3"/>
        <v>1117.5566988717071</v>
      </c>
      <c r="G11" s="11">
        <f t="shared" si="3"/>
        <v>2106.8912214174456</v>
      </c>
      <c r="H11" s="19">
        <f t="shared" si="0"/>
        <v>0.84339418407562661</v>
      </c>
      <c r="I11" s="19">
        <f t="shared" si="1"/>
        <v>5.4277781187688827E-2</v>
      </c>
      <c r="J11" s="19">
        <f t="shared" si="2"/>
        <v>0.10232803473668456</v>
      </c>
    </row>
    <row r="12" spans="1:10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workbookViewId="0"/>
  </sheetViews>
  <sheetFormatPr baseColWidth="10" defaultRowHeight="12.75" x14ac:dyDescent="0.2"/>
  <cols>
    <col min="1" max="1" width="10.7109375" style="1" customWidth="1"/>
    <col min="2" max="2" width="38.7109375" style="1" customWidth="1"/>
    <col min="3" max="12" width="17.7109375" style="1" customWidth="1"/>
    <col min="13" max="16384" width="11.42578125" style="1"/>
  </cols>
  <sheetData>
    <row r="1" spans="1:12" ht="50.1" customHeight="1" x14ac:dyDescent="0.2">
      <c r="A1" s="2" t="s">
        <v>28</v>
      </c>
      <c r="B1" s="2" t="s">
        <v>0</v>
      </c>
      <c r="C1" s="2" t="s">
        <v>45</v>
      </c>
      <c r="D1" s="2" t="s">
        <v>46</v>
      </c>
      <c r="E1" s="2" t="s">
        <v>47</v>
      </c>
      <c r="F1" s="2" t="s">
        <v>48</v>
      </c>
      <c r="G1" s="2" t="s">
        <v>49</v>
      </c>
      <c r="H1" s="2" t="s">
        <v>50</v>
      </c>
      <c r="I1" s="2" t="s">
        <v>51</v>
      </c>
      <c r="J1" s="2" t="s">
        <v>52</v>
      </c>
      <c r="K1" s="2" t="s">
        <v>53</v>
      </c>
      <c r="L1" s="2" t="s">
        <v>54</v>
      </c>
    </row>
    <row r="2" spans="1:12" ht="15" customHeight="1" x14ac:dyDescent="0.25">
      <c r="A2" s="5">
        <v>11</v>
      </c>
      <c r="B2" s="5" t="s">
        <v>1</v>
      </c>
      <c r="C2" s="20">
        <v>185.63874805606</v>
      </c>
      <c r="D2" s="20">
        <v>1186.12525195274</v>
      </c>
      <c r="E2" s="15">
        <v>2809.2232171953101</v>
      </c>
      <c r="F2" s="15">
        <v>3798.3166830571504</v>
      </c>
      <c r="G2" s="15">
        <v>1734.8224220591101</v>
      </c>
      <c r="H2" s="16">
        <v>1.9110184683260045E-2</v>
      </c>
      <c r="I2" s="16">
        <v>0.12210313234524783</v>
      </c>
      <c r="J2" s="16">
        <v>0.28918948796666288</v>
      </c>
      <c r="K2" s="16">
        <v>0.39100960364594711</v>
      </c>
      <c r="L2" s="16">
        <v>0.17858759135888203</v>
      </c>
    </row>
    <row r="3" spans="1:12" ht="15" customHeight="1" x14ac:dyDescent="0.25">
      <c r="A3" s="8">
        <v>12</v>
      </c>
      <c r="B3" s="8" t="s">
        <v>2</v>
      </c>
      <c r="C3" s="21">
        <v>56.320608426277197</v>
      </c>
      <c r="D3" s="21">
        <v>263.623058456563</v>
      </c>
      <c r="E3" s="17">
        <v>798.26912867605199</v>
      </c>
      <c r="F3" s="17">
        <v>1019.21111705235</v>
      </c>
      <c r="G3" s="17">
        <v>1241.3527095951499</v>
      </c>
      <c r="H3" s="18">
        <v>1.6668935157216458E-2</v>
      </c>
      <c r="I3" s="18">
        <v>7.802322791153124E-2</v>
      </c>
      <c r="J3" s="18">
        <v>0.23625981174060873</v>
      </c>
      <c r="K3" s="18">
        <v>0.30165093198342002</v>
      </c>
      <c r="L3" s="18">
        <v>0.36739709320722358</v>
      </c>
    </row>
    <row r="4" spans="1:12" ht="15" customHeight="1" x14ac:dyDescent="0.25">
      <c r="A4" s="8">
        <v>13</v>
      </c>
      <c r="B4" s="8" t="s">
        <v>3</v>
      </c>
      <c r="C4" s="21">
        <v>123.25748134704399</v>
      </c>
      <c r="D4" s="21">
        <v>449.798341047934</v>
      </c>
      <c r="E4" s="17">
        <v>725.86881252015996</v>
      </c>
      <c r="F4" s="17">
        <v>713.59914256720901</v>
      </c>
      <c r="G4" s="17">
        <v>234.76498081130501</v>
      </c>
      <c r="H4" s="18">
        <v>5.4847193486889677E-2</v>
      </c>
      <c r="I4" s="18">
        <v>0.20015155568591111</v>
      </c>
      <c r="J4" s="18">
        <v>0.32299757200374468</v>
      </c>
      <c r="K4" s="18">
        <v>0.31753780636051371</v>
      </c>
      <c r="L4" s="18">
        <v>0.10446587246294067</v>
      </c>
    </row>
    <row r="5" spans="1:12" ht="15" customHeight="1" x14ac:dyDescent="0.25">
      <c r="A5" s="8">
        <v>14</v>
      </c>
      <c r="B5" s="8" t="s">
        <v>4</v>
      </c>
      <c r="C5" s="21">
        <v>135.15807162034801</v>
      </c>
      <c r="D5" s="21">
        <v>330.59694927882401</v>
      </c>
      <c r="E5" s="17">
        <v>596.86660418586496</v>
      </c>
      <c r="F5" s="17">
        <v>1054.9247277070399</v>
      </c>
      <c r="G5" s="17">
        <v>301.03648600792201</v>
      </c>
      <c r="H5" s="18">
        <v>5.5883168214080216E-2</v>
      </c>
      <c r="I5" s="18">
        <v>0.13669035601147841</v>
      </c>
      <c r="J5" s="18">
        <v>0.24678361005902347</v>
      </c>
      <c r="K5" s="18">
        <v>0.43617473455259032</v>
      </c>
      <c r="L5" s="18">
        <v>0.12446813116282751</v>
      </c>
    </row>
    <row r="6" spans="1:12" ht="15" customHeight="1" x14ac:dyDescent="0.25">
      <c r="A6" s="8">
        <v>15</v>
      </c>
      <c r="B6" s="8" t="s">
        <v>5</v>
      </c>
      <c r="C6" s="21">
        <v>103.651813091753</v>
      </c>
      <c r="D6" s="21">
        <v>351.76298393364698</v>
      </c>
      <c r="E6" s="17">
        <v>612.13647367052295</v>
      </c>
      <c r="F6" s="17">
        <v>763.40578961489302</v>
      </c>
      <c r="G6" s="17">
        <v>370.03426494332302</v>
      </c>
      <c r="H6" s="18">
        <v>4.7093240169760672E-2</v>
      </c>
      <c r="I6" s="18">
        <v>0.15982025003802794</v>
      </c>
      <c r="J6" s="18">
        <v>0.27811853079422844</v>
      </c>
      <c r="K6" s="18">
        <v>0.34684634185314012</v>
      </c>
      <c r="L6" s="18">
        <v>0.16812163714484279</v>
      </c>
    </row>
    <row r="7" spans="1:12" ht="15" customHeight="1" x14ac:dyDescent="0.25">
      <c r="A7" s="8">
        <v>16</v>
      </c>
      <c r="B7" s="8" t="s">
        <v>6</v>
      </c>
      <c r="C7" s="21">
        <v>20.065365608919301</v>
      </c>
      <c r="D7" s="21">
        <v>80.5624151180415</v>
      </c>
      <c r="E7" s="17">
        <v>142.442230568898</v>
      </c>
      <c r="F7" s="17">
        <v>156.81588575980601</v>
      </c>
      <c r="G7" s="17">
        <v>60.512805207159694</v>
      </c>
      <c r="H7" s="18">
        <v>4.358258507311067E-2</v>
      </c>
      <c r="I7" s="18">
        <v>0.17498401868224947</v>
      </c>
      <c r="J7" s="18">
        <v>0.30938886202069049</v>
      </c>
      <c r="K7" s="18">
        <v>0.34060887875892759</v>
      </c>
      <c r="L7" s="18">
        <v>0.13143565546502164</v>
      </c>
    </row>
    <row r="8" spans="1:12" ht="15" customHeight="1" x14ac:dyDescent="0.25">
      <c r="A8" s="8">
        <v>17</v>
      </c>
      <c r="B8" s="8" t="s">
        <v>7</v>
      </c>
      <c r="C8" s="21">
        <v>1.0421736447251899</v>
      </c>
      <c r="D8" s="21">
        <v>1.33864376272207</v>
      </c>
      <c r="E8" s="17">
        <v>34.373959132899103</v>
      </c>
      <c r="F8" s="17">
        <v>39.638079698874499</v>
      </c>
      <c r="G8" s="17">
        <v>20.871069884655999</v>
      </c>
      <c r="H8" s="18">
        <v>1.0714904140285898E-2</v>
      </c>
      <c r="I8" s="18">
        <v>1.376300357253883E-2</v>
      </c>
      <c r="J8" s="18">
        <v>0.35340912610416209</v>
      </c>
      <c r="K8" s="18">
        <v>0.40753115032998793</v>
      </c>
      <c r="L8" s="18">
        <v>0.21458181585302527</v>
      </c>
    </row>
    <row r="9" spans="1:12" ht="15" customHeight="1" x14ac:dyDescent="0.25">
      <c r="A9" s="8">
        <v>18</v>
      </c>
      <c r="B9" s="8" t="s">
        <v>27</v>
      </c>
      <c r="C9" s="23" t="s">
        <v>62</v>
      </c>
      <c r="D9" s="23" t="s">
        <v>62</v>
      </c>
      <c r="E9" s="13" t="s">
        <v>62</v>
      </c>
      <c r="F9" s="13" t="s">
        <v>62</v>
      </c>
      <c r="G9" s="13" t="s">
        <v>62</v>
      </c>
      <c r="H9" s="13" t="s">
        <v>62</v>
      </c>
      <c r="I9" s="13" t="s">
        <v>62</v>
      </c>
      <c r="J9" s="13" t="s">
        <v>62</v>
      </c>
      <c r="K9" s="13" t="s">
        <v>62</v>
      </c>
      <c r="L9" s="13" t="s">
        <v>62</v>
      </c>
    </row>
    <row r="10" spans="1:12" ht="15" customHeight="1" x14ac:dyDescent="0.25">
      <c r="A10" s="8">
        <v>19</v>
      </c>
      <c r="B10" s="8" t="s">
        <v>8</v>
      </c>
      <c r="C10" s="21">
        <v>0</v>
      </c>
      <c r="D10" s="21">
        <v>1.38592729740118</v>
      </c>
      <c r="E10" s="17">
        <v>9.2515712899968303</v>
      </c>
      <c r="F10" s="17">
        <v>30.943634967631102</v>
      </c>
      <c r="G10" s="17">
        <v>30.570085566963197</v>
      </c>
      <c r="H10" s="18">
        <v>0</v>
      </c>
      <c r="I10" s="18">
        <v>1.9208646981527404E-2</v>
      </c>
      <c r="J10" s="18">
        <v>0.12822473968671821</v>
      </c>
      <c r="K10" s="18">
        <v>0.42887196286055845</v>
      </c>
      <c r="L10" s="18">
        <v>0.42369465047119587</v>
      </c>
    </row>
    <row r="11" spans="1:12" ht="15" customHeight="1" x14ac:dyDescent="0.2">
      <c r="A11" s="61"/>
      <c r="B11" s="61"/>
      <c r="C11" s="22">
        <f t="shared" ref="C11:G11" si="0">SUM(C2:C10)</f>
        <v>625.13426179512658</v>
      </c>
      <c r="D11" s="22">
        <f t="shared" si="0"/>
        <v>2665.1935708478723</v>
      </c>
      <c r="E11" s="11">
        <f t="shared" si="0"/>
        <v>5728.4319972397034</v>
      </c>
      <c r="F11" s="11">
        <f t="shared" si="0"/>
        <v>7576.855060424954</v>
      </c>
      <c r="G11" s="11">
        <f t="shared" si="0"/>
        <v>3993.9648240755891</v>
      </c>
      <c r="H11" s="19">
        <v>3.03616815139955E-2</v>
      </c>
      <c r="I11" s="19">
        <v>0.12944380642146133</v>
      </c>
      <c r="J11" s="19">
        <v>0.27821995770209906</v>
      </c>
      <c r="K11" s="19">
        <v>0.36799464416128885</v>
      </c>
      <c r="L11" s="19">
        <v>0.19397991020115521</v>
      </c>
    </row>
    <row r="12" spans="1:12" ht="15" customHeight="1" x14ac:dyDescent="0.2">
      <c r="A12" s="3" t="s">
        <v>33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ref="A2:F40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Faktenblatt</vt:lpstr>
      <vt:lpstr>Legende</vt:lpstr>
      <vt:lpstr>Statistik_Hauptnutzung</vt:lpstr>
      <vt:lpstr>Statistik_Gemtypen_BFS9</vt:lpstr>
      <vt:lpstr>Statistik_Gemtypen_ARE9</vt:lpstr>
      <vt:lpstr>Analyse_unüberbaut_Hauptnutzung</vt:lpstr>
      <vt:lpstr>Anal_unüb_Gemtypen_BFS9</vt:lpstr>
      <vt:lpstr>Anal_unüb_Gemtypen_ARE9</vt:lpstr>
      <vt:lpstr>Analyse_Erschliessung_oeV</vt:lpstr>
      <vt:lpstr>Vergleich_2012_2017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Rolf Giezendanner</dc:creator>
  <cp:lastModifiedBy>Giezendanner Rolf ARE</cp:lastModifiedBy>
  <dcterms:created xsi:type="dcterms:W3CDTF">2017-10-30T07:13:48Z</dcterms:created>
  <dcterms:modified xsi:type="dcterms:W3CDTF">2017-11-20T13:03:46Z</dcterms:modified>
</cp:coreProperties>
</file>