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E2" i="2"/>
  <c r="E3" i="2"/>
  <c r="E4" i="2"/>
  <c r="E5" i="2"/>
  <c r="E6" i="2"/>
  <c r="E7" i="2"/>
  <c r="E8" i="2"/>
  <c r="C11" i="2"/>
  <c r="D11" i="2"/>
  <c r="C11" i="3"/>
  <c r="D11" i="3"/>
  <c r="E11" i="3"/>
  <c r="F11" i="3"/>
  <c r="G11" i="3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D11" i="5"/>
  <c r="E11" i="5"/>
  <c r="F11" i="5"/>
  <c r="G11" i="5"/>
  <c r="J11" i="5" s="1"/>
  <c r="C11" i="5"/>
  <c r="H4" i="7"/>
  <c r="I4" i="7"/>
  <c r="J4" i="7"/>
  <c r="H6" i="7"/>
  <c r="I6" i="7"/>
  <c r="J6" i="7"/>
  <c r="H7" i="7"/>
  <c r="I7" i="7"/>
  <c r="J7" i="7"/>
  <c r="H8" i="7"/>
  <c r="I8" i="7"/>
  <c r="J8" i="7"/>
  <c r="H9" i="7"/>
  <c r="I9" i="7"/>
  <c r="J9" i="7"/>
  <c r="H10" i="7"/>
  <c r="I10" i="7"/>
  <c r="J10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J11" i="9" s="1"/>
  <c r="C11" i="9"/>
  <c r="F11" i="10"/>
  <c r="E11" i="10"/>
  <c r="C11" i="10"/>
  <c r="I5" i="10"/>
  <c r="I6" i="10"/>
  <c r="I7" i="10"/>
  <c r="I8" i="10"/>
  <c r="I9" i="10"/>
  <c r="H5" i="10"/>
  <c r="H6" i="10"/>
  <c r="H7" i="10"/>
  <c r="H8" i="10"/>
  <c r="H9" i="10"/>
  <c r="G5" i="10"/>
  <c r="G6" i="10"/>
  <c r="G7" i="10"/>
  <c r="G8" i="10"/>
  <c r="G9" i="10"/>
  <c r="F11" i="11"/>
  <c r="E11" i="11"/>
  <c r="C11" i="11"/>
  <c r="D10" i="11" s="1"/>
  <c r="I4" i="11"/>
  <c r="I6" i="11"/>
  <c r="I7" i="11"/>
  <c r="I8" i="11"/>
  <c r="I9" i="11"/>
  <c r="I10" i="11"/>
  <c r="H4" i="11"/>
  <c r="H6" i="11"/>
  <c r="H7" i="11"/>
  <c r="H8" i="11"/>
  <c r="H9" i="11"/>
  <c r="H10" i="11"/>
  <c r="G4" i="11"/>
  <c r="G6" i="11"/>
  <c r="G7" i="11"/>
  <c r="G8" i="11"/>
  <c r="G9" i="11"/>
  <c r="G10" i="11"/>
  <c r="F11" i="12"/>
  <c r="E11" i="12"/>
  <c r="C11" i="12"/>
  <c r="I3" i="12"/>
  <c r="I4" i="12"/>
  <c r="I5" i="12"/>
  <c r="I6" i="12"/>
  <c r="I7" i="12"/>
  <c r="I8" i="12"/>
  <c r="I9" i="12"/>
  <c r="I2" i="12"/>
  <c r="H3" i="12"/>
  <c r="H4" i="12"/>
  <c r="H5" i="12"/>
  <c r="H6" i="12"/>
  <c r="H7" i="12"/>
  <c r="H8" i="12"/>
  <c r="H9" i="12"/>
  <c r="H2" i="12"/>
  <c r="G3" i="12"/>
  <c r="G4" i="12"/>
  <c r="G5" i="12"/>
  <c r="G6" i="12"/>
  <c r="G7" i="12"/>
  <c r="G8" i="12"/>
  <c r="G9" i="12"/>
  <c r="G2" i="12"/>
  <c r="F11" i="2" l="1"/>
  <c r="E11" i="2"/>
  <c r="I11" i="5"/>
  <c r="H11" i="5"/>
  <c r="I11" i="7"/>
  <c r="H11" i="7"/>
  <c r="I11" i="9"/>
  <c r="H11" i="9"/>
  <c r="H11" i="10"/>
  <c r="G11" i="10"/>
  <c r="D8" i="10"/>
  <c r="I11" i="10"/>
  <c r="D5" i="10"/>
  <c r="D9" i="10"/>
  <c r="D6" i="10"/>
  <c r="D7" i="10"/>
  <c r="G11" i="11"/>
  <c r="H11" i="11"/>
  <c r="I11" i="11"/>
  <c r="D4" i="11"/>
  <c r="D6" i="11"/>
  <c r="D7" i="11"/>
  <c r="D8" i="11"/>
  <c r="D9" i="11"/>
  <c r="G11" i="12"/>
  <c r="H11" i="12"/>
  <c r="I11" i="12"/>
  <c r="D2" i="12"/>
  <c r="D3" i="12"/>
  <c r="D4" i="12"/>
  <c r="D5" i="12"/>
  <c r="D6" i="12"/>
  <c r="D7" i="12"/>
  <c r="D8" i="12"/>
  <c r="D9" i="12"/>
</calcChain>
</file>

<file path=xl/sharedStrings.xml><?xml version="1.0" encoding="utf-8"?>
<sst xmlns="http://schemas.openxmlformats.org/spreadsheetml/2006/main" count="429" uniqueCount="140">
  <si>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</si>
  <si>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</si>
  <si>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</si>
  <si>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</si>
  <si>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</si>
  <si>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</si>
  <si>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</si>
  <si>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</si>
  <si>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</si>
  <si>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</si>
  <si>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</si>
  <si>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</si>
  <si>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</si>
  <si>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</si>
  <si>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</si>
  <si>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</si>
  <si>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</si>
  <si>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</si>
  <si>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</si>
  <si>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</si>
  <si>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</si>
  <si>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</si>
  <si>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</si>
  <si>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</si>
  <si>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</si>
  <si>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</si>
  <si>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</si>
  <si>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</si>
  <si>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</si>
  <si>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</si>
  <si>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</si>
  <si>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</si>
  <si>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</si>
  <si>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</si>
  <si>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</si>
  <si>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</si>
  <si>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</si>
  <si>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</si>
  <si>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</si>
  <si>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</si>
  <si>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</si>
  <si>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</si>
  <si>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</si>
  <si>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</si>
  <si>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</si>
  <si>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</si>
  <si>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</si>
  <si>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</si>
  <si>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</si>
  <si>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</si>
  <si>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</si>
  <si>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</si>
  <si>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</si>
  <si>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</si>
  <si>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</si>
  <si>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</si>
  <si>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</si>
  <si>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</si>
  <si>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</si>
  <si>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</si>
  <si>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</si>
  <si>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</si>
  <si>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</si>
  <si>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</si>
  <si>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</si>
  <si>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</si>
  <si>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</si>
  <si>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</si>
  <si>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</si>
  <si>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</si>
  <si>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</si>
  <si>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</si>
  <si>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</si>
  <si>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</si>
  <si>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</si>
  <si>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</si>
  <si>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</si>
  <si>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</si>
  <si>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</si>
  <si>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</si>
  <si>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</si>
  <si>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</si>
  <si>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</si>
  <si>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</si>
  <si>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</si>
  <si>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</si>
  <si>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</si>
  <si>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</si>
  <si>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</si>
  <si>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</si>
  <si>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</si>
  <si>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</si>
  <si>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</si>
  <si>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</si>
  <si>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</si>
  <si>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</si>
  <si>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</si>
  <si>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</si>
  <si>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</si>
  <si>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</si>
  <si>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</si>
  <si>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</si>
  <si>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</si>
  <si>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</si>
  <si>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</si>
  <si>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</si>
  <si>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</si>
  <si>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</si>
  <si>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</si>
  <si>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</si>
  <si>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</si>
  <si>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</si>
  <si>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</si>
  <si>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</si>
  <si>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</si>
  <si>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</si>
  <si>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</si>
  <si>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</si>
  <si>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</si>
  <si>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</si>
  <si>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</si>
  <si>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</si>
  <si>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</si>
  <si>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</si>
  <si>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</si>
  <si>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</si>
  <si>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</si>
  <si>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</si>
  <si>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</si>
  <si>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</si>
  <si>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</si>
  <si>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</si>
  <si>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</si>
  <si>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</si>
  <si>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01.01.2017</t>
  </si>
  <si>
    <t>Oui. Les zones de transport à l'intérieur des zones à bâtir sont répertoiriées selon le modèle de géodonnées minimal.</t>
  </si>
  <si>
    <t>Dans la statistique des zones à bâtir, les places de golf sont attribuées aux zones non constructibles.</t>
  </si>
  <si>
    <t>Les zones de sport et de loisirs sont attribuées aux zones de tourisme et de losirs (2012 aux zones affectées à des besoins publics).</t>
  </si>
  <si>
    <t>oui</t>
  </si>
  <si>
    <t>Faktenblatt Kanton Jura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</si>
</sst>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80-45E7-9F90-4C6A4B72B9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1360.4296553284501</c:v>
                </c:pt>
                <c:pt idx="1">
                  <c:v>502.72386945473698</c:v>
                </c:pt>
                <c:pt idx="2">
                  <c:v>382.50019843897803</c:v>
                </c:pt>
                <c:pt idx="3">
                  <c:v>966.21989290295505</c:v>
                </c:pt>
                <c:pt idx="4">
                  <c:v>253.470623619413</c:v>
                </c:pt>
                <c:pt idx="5">
                  <c:v>135.81796498953</c:v>
                </c:pt>
                <c:pt idx="6">
                  <c:v>142.914817527206</c:v>
                </c:pt>
                <c:pt idx="7">
                  <c:v>359.50032136969901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80-45E7-9F90-4C6A4B72B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6582072"/>
        <c:axId val="426591088"/>
      </c:barChart>
      <c:catAx>
        <c:axId val="4265820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1088"/>
        <c:crosses val="autoZero"/>
        <c:auto val="1"/>
        <c:lblAlgn val="ctr"/>
        <c:lblOffset val="100"/>
        <c:noMultiLvlLbl val="0"/>
      </c:catAx>
      <c:valAx>
        <c:axId val="42659108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20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8F-4DE1-8750-E795FDDDF4F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8F-4DE1-8750-E795FDDDF4F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8F-4DE1-8750-E795FDDDF4F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8F-4DE1-8750-E795FDDDF4F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8F-4DE1-8750-E795FDDDF4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0.80222931878311021</c:v>
                </c:pt>
                <c:pt idx="1">
                  <c:v>0.50089384757999833</c:v>
                </c:pt>
                <c:pt idx="2">
                  <c:v>0.75391449745284767</c:v>
                </c:pt>
                <c:pt idx="3">
                  <c:v>0.85893120175787663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78F-4DE1-8750-E795FDDDF4F5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78F-4DE1-8750-E795FDDDF4F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78F-4DE1-8750-E795FDDDF4F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78F-4DE1-8750-E795FDDDF4F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8F-4DE1-8750-E795FDDDF4F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78F-4DE1-8750-E795FDDDF4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7.7226826201495014E-2</c:v>
                </c:pt>
                <c:pt idx="1">
                  <c:v>5.9132516221373707E-2</c:v>
                </c:pt>
                <c:pt idx="2">
                  <c:v>9.7805049373162242E-2</c:v>
                </c:pt>
                <c:pt idx="3">
                  <c:v>8.1211261723318634E-2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78F-4DE1-8750-E795FDDDF4F5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78F-4DE1-8750-E795FDDDF4F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8F-4DE1-8750-E795FDDDF4F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78F-4DE1-8750-E795FDDDF4F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78F-4DE1-8750-E795FDDDF4F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78F-4DE1-8750-E795FDDDF4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0.12054385501539464</c:v>
                </c:pt>
                <c:pt idx="1">
                  <c:v>0.439973636198628</c:v>
                </c:pt>
                <c:pt idx="2">
                  <c:v>0.14828045317399011</c:v>
                </c:pt>
                <c:pt idx="3">
                  <c:v>5.9857536518804703E-2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78F-4DE1-8750-E795FDDDF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4352"/>
        <c:axId val="500816312"/>
      </c:barChart>
      <c:catAx>
        <c:axId val="500814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6312"/>
        <c:crosses val="autoZero"/>
        <c:auto val="1"/>
        <c:lblAlgn val="ctr"/>
        <c:lblOffset val="100"/>
        <c:noMultiLvlLbl val="0"/>
      </c:catAx>
      <c:valAx>
        <c:axId val="50081631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4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895.32339191843801</c:v>
                </c:pt>
                <c:pt idx="3">
                  <c:v>0</c:v>
                </c:pt>
                <c:pt idx="4" formatCode="#,##0">
                  <c:v>325.77065063176963</c:v>
                </c:pt>
                <c:pt idx="5" formatCode="#,##0">
                  <c:v>286.34242340067658</c:v>
                </c:pt>
                <c:pt idx="6" formatCode="#,##0">
                  <c:v>117.84731809518351</c:v>
                </c:pt>
                <c:pt idx="7" formatCode="#,##0">
                  <c:v>314.50092984265501</c:v>
                </c:pt>
                <c:pt idx="8" formatCode="#,##0">
                  <c:v>1413.395721160334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3-48B7-9B26-B319F5CDF0ED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55.229539068454002</c:v>
                </c:pt>
                <c:pt idx="3">
                  <c:v>0</c:v>
                </c:pt>
                <c:pt idx="4" formatCode="#,##0">
                  <c:v>20.527348912145705</c:v>
                </c:pt>
                <c:pt idx="5" formatCode="#,##0">
                  <c:v>22.892273187398899</c:v>
                </c:pt>
                <c:pt idx="6" formatCode="#,##0">
                  <c:v>4.7541407272196015</c:v>
                </c:pt>
                <c:pt idx="7" formatCode="#,##0">
                  <c:v>23.294862600331712</c:v>
                </c:pt>
                <c:pt idx="8" formatCode="#,##0">
                  <c:v>123.969214819651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3-48B7-9B26-B319F5CDF0ED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115.52373498366801</c:v>
                </c:pt>
                <c:pt idx="3">
                  <c:v>0</c:v>
                </c:pt>
                <c:pt idx="4" formatCode="#,##0">
                  <c:v>44.7691393023457</c:v>
                </c:pt>
                <c:pt idx="5" formatCode="#,##0">
                  <c:v>28.8837022165525</c:v>
                </c:pt>
                <c:pt idx="6" formatCode="#,##0">
                  <c:v>11.349124062229899</c:v>
                </c:pt>
                <c:pt idx="7" formatCode="#,##0">
                  <c:v>49.388261562707299</c:v>
                </c:pt>
                <c:pt idx="8" formatCode="#,##0">
                  <c:v>249.815567139205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83-48B7-9B26-B319F5CDF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6184"/>
        <c:axId val="487446968"/>
      </c:barChart>
      <c:catAx>
        <c:axId val="487446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6968"/>
        <c:crosses val="autoZero"/>
        <c:auto val="1"/>
        <c:lblAlgn val="ctr"/>
        <c:lblOffset val="100"/>
        <c:noMultiLvlLbl val="0"/>
      </c:catAx>
      <c:valAx>
        <c:axId val="4874469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6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59-42FF-AEE1-79A3675416A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59-42FF-AEE1-79A3675416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59-42FF-AEE1-79A367541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0.83983021155737647</c:v>
                </c:pt>
                <c:pt idx="3">
                  <c:v>0</c:v>
                </c:pt>
                <c:pt idx="4" formatCode="0%">
                  <c:v>0.83302997943746626</c:v>
                </c:pt>
                <c:pt idx="5" formatCode="0%">
                  <c:v>0.84687028098145978</c:v>
                </c:pt>
                <c:pt idx="6" formatCode="0%">
                  <c:v>0.87978204765768975</c:v>
                </c:pt>
                <c:pt idx="7" formatCode="0%">
                  <c:v>0.81227758888549129</c:v>
                </c:pt>
                <c:pt idx="8" formatCode="0%">
                  <c:v>0.79085224950334654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59-42FF-AEE1-79A3675416A8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59-42FF-AEE1-79A3675416A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59-42FF-AEE1-79A3675416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59-42FF-AEE1-79A367541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5.1806348296886164E-2</c:v>
                </c:pt>
                <c:pt idx="3">
                  <c:v>0</c:v>
                </c:pt>
                <c:pt idx="4" formatCode="0%">
                  <c:v>5.2490600393339505E-2</c:v>
                </c:pt>
                <c:pt idx="5" formatCode="0%">
                  <c:v>6.7704902390202507E-2</c:v>
                </c:pt>
                <c:pt idx="6" formatCode="0%">
                  <c:v>3.5491750949036019E-2</c:v>
                </c:pt>
                <c:pt idx="7" formatCode="0%">
                  <c:v>6.0164829515394064E-2</c:v>
                </c:pt>
                <c:pt idx="8" formatCode="0%">
                  <c:v>6.9365805302422381E-2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259-42FF-AEE1-79A3675416A8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259-42FF-AEE1-79A3675416A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59-42FF-AEE1-79A3675416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259-42FF-AEE1-79A367541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0.10836344014573734</c:v>
                </c:pt>
                <c:pt idx="3">
                  <c:v>0</c:v>
                </c:pt>
                <c:pt idx="4" formatCode="0%">
                  <c:v>0.11447942016919413</c:v>
                </c:pt>
                <c:pt idx="5" formatCode="0%">
                  <c:v>8.5424816628337688E-2</c:v>
                </c:pt>
                <c:pt idx="6" formatCode="0%">
                  <c:v>8.4726201393274317E-2</c:v>
                </c:pt>
                <c:pt idx="7" formatCode="0%">
                  <c:v>0.12755758159911457</c:v>
                </c:pt>
                <c:pt idx="8" formatCode="0%">
                  <c:v>0.13978194519423112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259-42FF-AEE1-79A367541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2392"/>
        <c:axId val="500803768"/>
      </c:barChart>
      <c:catAx>
        <c:axId val="500812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3768"/>
        <c:crosses val="autoZero"/>
        <c:auto val="1"/>
        <c:lblAlgn val="ctr"/>
        <c:lblOffset val="100"/>
        <c:noMultiLvlLbl val="0"/>
      </c:catAx>
      <c:valAx>
        <c:axId val="50080376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2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394.94184026516461</c:v>
                </c:pt>
                <c:pt idx="4" formatCode="#,##0">
                  <c:v>333.34847897257862</c:v>
                </c:pt>
                <c:pt idx="5" formatCode="#,##0">
                  <c:v>276.42573044612442</c:v>
                </c:pt>
                <c:pt idx="6" formatCode="#,##0">
                  <c:v>1376.2064218259879</c:v>
                </c:pt>
                <c:pt idx="7" formatCode="#,##0">
                  <c:v>972.25796353919895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18-49E7-BA3D-F5996C473F2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22.245403495612102</c:v>
                </c:pt>
                <c:pt idx="4" formatCode="#,##0">
                  <c:v>20.828021942914091</c:v>
                </c:pt>
                <c:pt idx="5" formatCode="#,##0">
                  <c:v>17.353478370868096</c:v>
                </c:pt>
                <c:pt idx="6" formatCode="#,##0">
                  <c:v>105.90287561528103</c:v>
                </c:pt>
                <c:pt idx="7" formatCode="#,##0">
                  <c:v>84.337599890526008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18-49E7-BA3D-F5996C473F2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56.589643457765298</c:v>
                </c:pt>
                <c:pt idx="4" formatCode="#,##0">
                  <c:v>58.618978802192302</c:v>
                </c:pt>
                <c:pt idx="5" formatCode="#,##0">
                  <c:v>28.606780600985502</c:v>
                </c:pt>
                <c:pt idx="6" formatCode="#,##0">
                  <c:v>198.32362903343099</c:v>
                </c:pt>
                <c:pt idx="7" formatCode="#,##0">
                  <c:v>157.59049737233502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18-49E7-BA3D-F5996C473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51280"/>
        <c:axId val="487458336"/>
      </c:barChart>
      <c:catAx>
        <c:axId val="487451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8336"/>
        <c:crosses val="autoZero"/>
        <c:auto val="1"/>
        <c:lblAlgn val="ctr"/>
        <c:lblOffset val="100"/>
        <c:noMultiLvlLbl val="0"/>
      </c:catAx>
      <c:valAx>
        <c:axId val="48745833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1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3E-4655-8724-74B4616412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3E-4655-8724-74B4616412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3E-4655-8724-74B46164123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3E-4655-8724-74B4616412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0.83360301213467036</c:v>
                </c:pt>
                <c:pt idx="4" formatCode="0%">
                  <c:v>0.80753907286135729</c:v>
                </c:pt>
                <c:pt idx="5" formatCode="0%">
                  <c:v>0.85743717009902221</c:v>
                </c:pt>
                <c:pt idx="6" formatCode="0%">
                  <c:v>0.81895944797574616</c:v>
                </c:pt>
                <c:pt idx="7" formatCode="0%">
                  <c:v>0.80074874430443588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3E-4655-8724-74B46164123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3E-4655-8724-74B4616412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3E-4655-8724-74B4616412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3E-4655-8724-74B46164123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3E-4655-8724-74B4616412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4.6953332034010399E-2</c:v>
                </c:pt>
                <c:pt idx="4" formatCode="0%">
                  <c:v>5.0456032021374324E-2</c:v>
                </c:pt>
                <c:pt idx="5" formatCode="0%">
                  <c:v>5.3828264690402104E-2</c:v>
                </c:pt>
                <c:pt idx="6" formatCode="0%">
                  <c:v>6.3021185759225523E-2</c:v>
                </c:pt>
                <c:pt idx="7" formatCode="0%">
                  <c:v>6.9460194457194452E-2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D3E-4655-8724-74B46164123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D3E-4655-8724-74B4616412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3E-4655-8724-74B4616412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D3E-4655-8724-74B46164123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3E-4655-8724-74B4616412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0.11944365583131927</c:v>
                </c:pt>
                <c:pt idx="4" formatCode="0%">
                  <c:v>0.14200489511726827</c:v>
                </c:pt>
                <c:pt idx="5" formatCode="0%">
                  <c:v>8.8734565210575572E-2</c:v>
                </c:pt>
                <c:pt idx="6" formatCode="0%">
                  <c:v>0.11801936626502829</c:v>
                </c:pt>
                <c:pt idx="7" formatCode="0%">
                  <c:v>0.1297910612383697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D3E-4655-8724-74B461641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04552"/>
        <c:axId val="500808864"/>
      </c:barChart>
      <c:catAx>
        <c:axId val="5008045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8864"/>
        <c:crosses val="autoZero"/>
        <c:auto val="1"/>
        <c:lblAlgn val="ctr"/>
        <c:lblOffset val="100"/>
        <c:noMultiLvlLbl val="0"/>
      </c:catAx>
      <c:valAx>
        <c:axId val="50080886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04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12.4626031250474</c:v>
                </c:pt>
                <c:pt idx="1">
                  <c:v>5.68472115727472</c:v>
                </c:pt>
                <c:pt idx="2">
                  <c:v>17.602313677304402</c:v>
                </c:pt>
                <c:pt idx="3">
                  <c:v>25.876436136474599</c:v>
                </c:pt>
                <c:pt idx="4">
                  <c:v>2.0118384934021898</c:v>
                </c:pt>
                <c:pt idx="5">
                  <c:v>0.85651055187580294</c:v>
                </c:pt>
                <c:pt idx="6">
                  <c:v>0</c:v>
                </c:pt>
                <c:pt idx="7">
                  <c:v>18.185401803505499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75-4BDB-A6D4-56465CD6CA57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53.426245308896398</c:v>
                </c:pt>
                <c:pt idx="1">
                  <c:v>16.514284857096499</c:v>
                </c:pt>
                <c:pt idx="2">
                  <c:v>33.088902235346502</c:v>
                </c:pt>
                <c:pt idx="3">
                  <c:v>34.489929855677005</c:v>
                </c:pt>
                <c:pt idx="4">
                  <c:v>10.531013734097</c:v>
                </c:pt>
                <c:pt idx="5">
                  <c:v>5.36367899439679</c:v>
                </c:pt>
                <c:pt idx="6">
                  <c:v>3.1790238279488801</c:v>
                </c:pt>
                <c:pt idx="7">
                  <c:v>19.851821256643998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75-4BDB-A6D4-56465CD6CA57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213.02307925214501</c:v>
                </c:pt>
                <c:pt idx="1">
                  <c:v>55.104241711428898</c:v>
                </c:pt>
                <c:pt idx="2">
                  <c:v>68.215952672877108</c:v>
                </c:pt>
                <c:pt idx="3">
                  <c:v>130.04228831290899</c:v>
                </c:pt>
                <c:pt idx="4">
                  <c:v>50.720212506327599</c:v>
                </c:pt>
                <c:pt idx="5">
                  <c:v>22.204144703998999</c:v>
                </c:pt>
                <c:pt idx="6">
                  <c:v>8.6177830810459906</c:v>
                </c:pt>
                <c:pt idx="7">
                  <c:v>60.340843641894693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75-4BDB-A6D4-56465CD6CA57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565.43222072696096</c:v>
                </c:pt>
                <c:pt idx="1">
                  <c:v>216.19437175924099</c:v>
                </c:pt>
                <c:pt idx="2">
                  <c:v>153.63182768931401</c:v>
                </c:pt>
                <c:pt idx="3">
                  <c:v>487.37283587674199</c:v>
                </c:pt>
                <c:pt idx="4">
                  <c:v>103.533240364056</c:v>
                </c:pt>
                <c:pt idx="5">
                  <c:v>53.196464586179502</c:v>
                </c:pt>
                <c:pt idx="6">
                  <c:v>37.086656402316599</c:v>
                </c:pt>
                <c:pt idx="7">
                  <c:v>155.294321585993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75-4BDB-A6D4-56465CD6CA57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516.08550762492609</c:v>
                </c:pt>
                <c:pt idx="1">
                  <c:v>209.226240461511</c:v>
                </c:pt>
                <c:pt idx="2">
                  <c:v>109.96120010010701</c:v>
                </c:pt>
                <c:pt idx="3">
                  <c:v>288.43840468393</c:v>
                </c:pt>
                <c:pt idx="4">
                  <c:v>86.674315693432803</c:v>
                </c:pt>
                <c:pt idx="5">
                  <c:v>54.197158051164202</c:v>
                </c:pt>
                <c:pt idx="6">
                  <c:v>94.031348979216304</c:v>
                </c:pt>
                <c:pt idx="7">
                  <c:v>105.82794267284299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75-4BDB-A6D4-56465CD6C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1608"/>
        <c:axId val="500815528"/>
      </c:barChart>
      <c:catAx>
        <c:axId val="500811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5528"/>
        <c:crosses val="autoZero"/>
        <c:auto val="1"/>
        <c:lblAlgn val="ctr"/>
        <c:lblOffset val="100"/>
        <c:noMultiLvlLbl val="0"/>
      </c:catAx>
      <c:valAx>
        <c:axId val="5008155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1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FBC-4251-8D88-320BD2A179B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FBC-4251-8D88-320BD2A179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9.1607846607392046E-3</c:v>
                </c:pt>
                <c:pt idx="1">
                  <c:v>1.1307840367630651E-2</c:v>
                </c:pt>
                <c:pt idx="2">
                  <c:v>4.6019097098840667E-2</c:v>
                </c:pt>
                <c:pt idx="3">
                  <c:v>2.6781104667763466E-2</c:v>
                </c:pt>
                <c:pt idx="4">
                  <c:v>7.9371663947537044E-3</c:v>
                </c:pt>
                <c:pt idx="5">
                  <c:v>6.3063130347670903E-3</c:v>
                </c:pt>
                <c:pt idx="6">
                  <c:v>0</c:v>
                </c:pt>
                <c:pt idx="7">
                  <c:v>5.0585215749034684E-2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BC-4251-8D88-320BD2A179B6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FBC-4251-8D88-320BD2A179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3.9271597080948246E-2</c:v>
                </c:pt>
                <c:pt idx="1">
                  <c:v>3.2849614217340395E-2</c:v>
                </c:pt>
                <c:pt idx="2">
                  <c:v>8.650688953610583E-2</c:v>
                </c:pt>
                <c:pt idx="3">
                  <c:v>3.5695735555589837E-2</c:v>
                </c:pt>
                <c:pt idx="4">
                  <c:v>4.1547275582550725E-2</c:v>
                </c:pt>
                <c:pt idx="5">
                  <c:v>3.9491677811315122E-2</c:v>
                </c:pt>
                <c:pt idx="6">
                  <c:v>2.2244187127967715E-2</c:v>
                </c:pt>
                <c:pt idx="7">
                  <c:v>5.5220592436128285E-2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BC-4251-8D88-320BD2A179B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FBC-4251-8D88-320BD2A179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0.15658514816013286</c:v>
                </c:pt>
                <c:pt idx="1">
                  <c:v>0.1096113514828745</c:v>
                </c:pt>
                <c:pt idx="2">
                  <c:v>0.17834226836842679</c:v>
                </c:pt>
                <c:pt idx="3">
                  <c:v>0.13458870905466075</c:v>
                </c:pt>
                <c:pt idx="4">
                  <c:v>0.20010292454400844</c:v>
                </c:pt>
                <c:pt idx="5">
                  <c:v>0.16348460257263456</c:v>
                </c:pt>
                <c:pt idx="6">
                  <c:v>6.0300139243279594E-2</c:v>
                </c:pt>
                <c:pt idx="7">
                  <c:v>0.16784642028176827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BC-4251-8D88-320BD2A179B6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FBC-4251-8D88-320BD2A179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0.41562767925369098</c:v>
                </c:pt>
                <c:pt idx="1">
                  <c:v>0.43004597351362245</c:v>
                </c:pt>
                <c:pt idx="2">
                  <c:v>0.40165163088887701</c:v>
                </c:pt>
                <c:pt idx="3">
                  <c:v>0.50441192368996712</c:v>
                </c:pt>
                <c:pt idx="4">
                  <c:v>0.40846248784507361</c:v>
                </c:pt>
                <c:pt idx="5">
                  <c:v>0.39167475203737423</c:v>
                </c:pt>
                <c:pt idx="6">
                  <c:v>0.25950183754867973</c:v>
                </c:pt>
                <c:pt idx="7">
                  <c:v>0.4319726804448803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FBC-4251-8D88-320BD2A179B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FBC-4251-8D88-320BD2A179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0.37935479084448875</c:v>
                </c:pt>
                <c:pt idx="1">
                  <c:v>0.41618522041853195</c:v>
                </c:pt>
                <c:pt idx="2">
                  <c:v>0.28748011410774965</c:v>
                </c:pt>
                <c:pt idx="3">
                  <c:v>0.29852252703201876</c:v>
                </c:pt>
                <c:pt idx="4">
                  <c:v>0.34195014563361359</c:v>
                </c:pt>
                <c:pt idx="5">
                  <c:v>0.39904265454390908</c:v>
                </c:pt>
                <c:pt idx="6">
                  <c:v>0.65795383608007296</c:v>
                </c:pt>
                <c:pt idx="7">
                  <c:v>0.29437509108818843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FBC-4251-8D88-320BD2A17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0824"/>
        <c:axId val="500809256"/>
      </c:barChart>
      <c:catAx>
        <c:axId val="500810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9256"/>
        <c:crosses val="autoZero"/>
        <c:auto val="1"/>
        <c:lblAlgn val="ctr"/>
        <c:lblOffset val="100"/>
        <c:noMultiLvlLbl val="0"/>
      </c:catAx>
      <c:valAx>
        <c:axId val="50080925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0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9A-428F-807D-E9A26335005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9A-428F-807D-E9A26335005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1326.525846</c:v>
                </c:pt>
                <c:pt idx="1">
                  <c:v>504.63523269999996</c:v>
                </c:pt>
                <c:pt idx="2">
                  <c:v>410.39498750000001</c:v>
                </c:pt>
                <c:pt idx="3">
                  <c:v>925.81215539999994</c:v>
                </c:pt>
                <c:pt idx="4">
                  <c:v>396.69747310000002</c:v>
                </c:pt>
                <c:pt idx="5">
                  <c:v>120.06078309999999</c:v>
                </c:pt>
                <c:pt idx="6">
                  <c:v>15.782720250000001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9A-428F-807D-E9A263350058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9A-428F-807D-E9A26335005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1360.4296553284501</c:v>
                </c:pt>
                <c:pt idx="1">
                  <c:v>502.72386945473698</c:v>
                </c:pt>
                <c:pt idx="2">
                  <c:v>382.50019843897803</c:v>
                </c:pt>
                <c:pt idx="3">
                  <c:v>966.21989290295505</c:v>
                </c:pt>
                <c:pt idx="4">
                  <c:v>253.470623619413</c:v>
                </c:pt>
                <c:pt idx="5">
                  <c:v>135.81796498953</c:v>
                </c:pt>
                <c:pt idx="6">
                  <c:v>142.914817527206</c:v>
                </c:pt>
                <c:pt idx="7">
                  <c:v>359.50032136969901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9A-428F-807D-E9A263350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00815136"/>
        <c:axId val="432138992"/>
      </c:barChart>
      <c:catAx>
        <c:axId val="500815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8992"/>
        <c:crosses val="autoZero"/>
        <c:auto val="1"/>
        <c:lblAlgn val="ctr"/>
        <c:lblOffset val="100"/>
        <c:noMultiLvlLbl val="0"/>
      </c:catAx>
      <c:valAx>
        <c:axId val="43213899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5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C9-4CFB-A4E5-E8C6B6CE543C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C9-4CFB-A4E5-E8C6B6CE543C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C9-4CFB-A4E5-E8C6B6CE543C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C9-4CFB-A4E5-E8C6B6CE543C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C9-4CFB-A4E5-E8C6B6CE543C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C9-4CFB-A4E5-E8C6B6CE543C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3C9-4CFB-A4E5-E8C6B6CE543C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E3C9-4CFB-A4E5-E8C6B6CE543C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E3C9-4CFB-A4E5-E8C6B6CE543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3C9-4CFB-A4E5-E8C6B6CE543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3C9-4CFB-A4E5-E8C6B6CE543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3C9-4CFB-A4E5-E8C6B6CE543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3C9-4CFB-A4E5-E8C6B6CE543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3C9-4CFB-A4E5-E8C6B6CE54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1360.4296553284501</c:v>
                </c:pt>
                <c:pt idx="1">
                  <c:v>502.72386945473698</c:v>
                </c:pt>
                <c:pt idx="2">
                  <c:v>382.50019843897803</c:v>
                </c:pt>
                <c:pt idx="3">
                  <c:v>966.21989290295505</c:v>
                </c:pt>
                <c:pt idx="4">
                  <c:v>253.470623619413</c:v>
                </c:pt>
                <c:pt idx="5">
                  <c:v>135.81796498953</c:v>
                </c:pt>
                <c:pt idx="6">
                  <c:v>142.914817527206</c:v>
                </c:pt>
                <c:pt idx="7">
                  <c:v>359.50032136969901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3C9-4CFB-A4E5-E8C6B6CE5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0B-4C64-BEDD-8EB415E7B89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0B-4C64-BEDD-8EB415E7B89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0B-4C64-BEDD-8EB415E7B89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1066.07666597056</c:v>
                </c:pt>
                <c:pt idx="3">
                  <c:v>0</c:v>
                </c:pt>
                <c:pt idx="4" formatCode="#,##0">
                  <c:v>391.067138846261</c:v>
                </c:pt>
                <c:pt idx="5" formatCode="#,##0">
                  <c:v>338.11839880462799</c:v>
                </c:pt>
                <c:pt idx="6" formatCode="#,##0">
                  <c:v>133.95058288463301</c:v>
                </c:pt>
                <c:pt idx="7" formatCode="#,##0">
                  <c:v>387.18405400569401</c:v>
                </c:pt>
                <c:pt idx="8" formatCode="#,##0">
                  <c:v>1787.18050311919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B-4C64-BEDD-8EB415E7B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8168"/>
        <c:axId val="490887584"/>
      </c:barChart>
      <c:catAx>
        <c:axId val="490898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7584"/>
        <c:crosses val="autoZero"/>
        <c:auto val="1"/>
        <c:lblAlgn val="ctr"/>
        <c:lblOffset val="100"/>
        <c:noMultiLvlLbl val="0"/>
      </c:catAx>
      <c:valAx>
        <c:axId val="49088758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81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E-45C0-B944-4B780BBE0A5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E-45C0-B944-4B780BBE0A5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FE-45C0-B944-4B780BBE0A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432.97728290575907</c:v>
                </c:pt>
                <c:pt idx="3">
                  <c:v>0</c:v>
                </c:pt>
                <c:pt idx="4" formatCode="#,##0">
                  <c:v>504.34245401890769</c:v>
                </c:pt>
                <c:pt idx="5" formatCode="#,##0">
                  <c:v>629.40878407413993</c:v>
                </c:pt>
                <c:pt idx="6" formatCode="#,##0">
                  <c:v>572.92807050741237</c:v>
                </c:pt>
                <c:pt idx="7" formatCode="#,##0">
                  <c:v>553.51544532622449</c:v>
                </c:pt>
                <c:pt idx="8" formatCode="#,##0">
                  <c:v>818.49347520915501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FE-45C0-B944-4B780BBE0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0720"/>
        <c:axId val="490895816"/>
      </c:barChart>
      <c:catAx>
        <c:axId val="490890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5816"/>
        <c:crosses val="autoZero"/>
        <c:auto val="1"/>
        <c:lblAlgn val="ctr"/>
        <c:lblOffset val="100"/>
        <c:noMultiLvlLbl val="0"/>
      </c:catAx>
      <c:valAx>
        <c:axId val="4908958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07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2B-4D14-A916-ABCD644CEE0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2B-4D14-A916-ABCD644CEE0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B2B-4D14-A916-ABCD644CEE0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238.46922401757297</c:v>
                </c:pt>
                <c:pt idx="3">
                  <c:v>0</c:v>
                </c:pt>
                <c:pt idx="4" formatCode="#,##0">
                  <c:v>389.54790202835045</c:v>
                </c:pt>
                <c:pt idx="5" formatCode="#,##0">
                  <c:v>494.03623437262996</c:v>
                </c:pt>
                <c:pt idx="6" formatCode="#,##0">
                  <c:v>343.02325962774137</c:v>
                </c:pt>
                <c:pt idx="7" formatCode="#,##0">
                  <c:v>388.31015345070102</c:v>
                </c:pt>
                <c:pt idx="8" formatCode="#,##0">
                  <c:v>540.309128131085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2B-4D14-A916-ABCD644CE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3072"/>
        <c:axId val="490898560"/>
      </c:barChart>
      <c:catAx>
        <c:axId val="4908930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8560"/>
        <c:crosses val="autoZero"/>
        <c:auto val="1"/>
        <c:lblAlgn val="ctr"/>
        <c:lblOffset val="100"/>
        <c:noMultiLvlLbl val="0"/>
      </c:catAx>
      <c:valAx>
        <c:axId val="4908985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30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82-49CF-B473-C5AE7E368D0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82-49CF-B473-C5AE7E368D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82-49CF-B473-C5AE7E368D0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82-49CF-B473-C5AE7E368D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473.77688721854202</c:v>
                </c:pt>
                <c:pt idx="4" formatCode="#,##0">
                  <c:v>412.795479717685</c:v>
                </c:pt>
                <c:pt idx="5" formatCode="#,##0">
                  <c:v>322.38598941797801</c:v>
                </c:pt>
                <c:pt idx="6" formatCode="#,##0">
                  <c:v>1680.4329264747</c:v>
                </c:pt>
                <c:pt idx="7" formatCode="#,##0">
                  <c:v>1214.18606080206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82-49CF-B473-C5AE7E368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2848"/>
        <c:axId val="487444616"/>
      </c:barChart>
      <c:catAx>
        <c:axId val="4874528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4616"/>
        <c:crosses val="autoZero"/>
        <c:auto val="1"/>
        <c:lblAlgn val="ctr"/>
        <c:lblOffset val="100"/>
        <c:noMultiLvlLbl val="0"/>
      </c:catAx>
      <c:valAx>
        <c:axId val="4874446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28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0B-4E05-83C0-71B906D2162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0B-4E05-83C0-71B906D2162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0B-4E05-83C0-71B906D2162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0B-4E05-83C0-71B906D2162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381.15598328120836</c:v>
                </c:pt>
                <c:pt idx="4" formatCode="#,##0">
                  <c:v>494.66204879291195</c:v>
                </c:pt>
                <c:pt idx="5" formatCode="#,##0">
                  <c:v>475.77625356844453</c:v>
                </c:pt>
                <c:pt idx="6" formatCode="#,##0">
                  <c:v>625.18431730149939</c:v>
                </c:pt>
                <c:pt idx="7" formatCode="#,##0">
                  <c:v>838.17897335500481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0B-4E05-83C0-71B906D2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45792"/>
        <c:axId val="487453240"/>
      </c:barChart>
      <c:catAx>
        <c:axId val="4874457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53240"/>
        <c:crosses val="autoZero"/>
        <c:auto val="1"/>
        <c:lblAlgn val="ctr"/>
        <c:lblOffset val="100"/>
        <c:noMultiLvlLbl val="0"/>
      </c:catAx>
      <c:valAx>
        <c:axId val="4874532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457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C47-456A-A675-A19B7F9E646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47-456A-A675-A19B7F9E646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47-456A-A675-A19B7F9E646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47-456A-A675-A19B7F9E646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189.2080220521334</c:v>
                </c:pt>
                <c:pt idx="4" formatCode="#,##0">
                  <c:v>389.72382903859989</c:v>
                </c:pt>
                <c:pt idx="5" formatCode="#,##0">
                  <c:v>246.37828767136264</c:v>
                </c:pt>
                <c:pt idx="6" formatCode="#,##0">
                  <c:v>419.12329188275055</c:v>
                </c:pt>
                <c:pt idx="7" formatCode="#,##0">
                  <c:v>615.40094313332997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47-456A-A675-A19B7F9E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7454416"/>
        <c:axId val="487448928"/>
      </c:barChart>
      <c:catAx>
        <c:axId val="4874544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8928"/>
        <c:crosses val="autoZero"/>
        <c:auto val="1"/>
        <c:lblAlgn val="ctr"/>
        <c:lblOffset val="100"/>
        <c:noMultiLvlLbl val="0"/>
      </c:catAx>
      <c:valAx>
        <c:axId val="48744892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874544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1091.3765556464841</c:v>
                </c:pt>
                <c:pt idx="1">
                  <c:v>251.81129324148799</c:v>
                </c:pt>
                <c:pt idx="2">
                  <c:v>288.37244488173661</c:v>
                </c:pt>
                <c:pt idx="3">
                  <c:v>829.91641377350209</c:v>
                </c:pt>
                <c:pt idx="4">
                  <c:v>253.470623619413</c:v>
                </c:pt>
                <c:pt idx="5">
                  <c:v>135.81796498953</c:v>
                </c:pt>
                <c:pt idx="6">
                  <c:v>142.914817527206</c:v>
                </c:pt>
                <c:pt idx="7">
                  <c:v>359.50032136969901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F-40BD-AF9B-3C36694B7F80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105.06166455140999</c:v>
                </c:pt>
                <c:pt idx="1">
                  <c:v>29.727327365403994</c:v>
                </c:pt>
                <c:pt idx="2">
                  <c:v>37.4104507935686</c:v>
                </c:pt>
                <c:pt idx="3">
                  <c:v>78.467936604818789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0F-40BD-AF9B-3C36694B7F80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163.991435130556</c:v>
                </c:pt>
                <c:pt idx="1">
                  <c:v>221.185248847845</c:v>
                </c:pt>
                <c:pt idx="2">
                  <c:v>56.717302763672805</c:v>
                </c:pt>
                <c:pt idx="3">
                  <c:v>57.835542524634199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0F-40BD-AF9B-3C36694B7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7448536"/>
        <c:axId val="487447752"/>
      </c:barChart>
      <c:catAx>
        <c:axId val="48744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87447752"/>
        <c:crosses val="autoZero"/>
        <c:auto val="1"/>
        <c:lblAlgn val="ctr"/>
        <c:lblOffset val="100"/>
        <c:noMultiLvlLbl val="0"/>
      </c:catAx>
      <c:valAx>
        <c:axId val="4874477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87448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29" customWidth="1"/>
    <col min="2" max="2" width="57.7109375" style="29" customWidth="1"/>
    <col min="3" max="16384" width="11.42578125" style="30"/>
  </cols>
  <sheetData>
    <row r="1" spans="1:2" ht="18.75" x14ac:dyDescent="0.2">
      <c r="A1" s="28" t="s">
        <v>63</v>
      </c>
    </row>
    <row r="2" spans="1:2" ht="18.75" x14ac:dyDescent="0.2">
      <c r="A2" s="28" t="s">
        <v>64</v>
      </c>
    </row>
    <row r="4" spans="1:2" ht="12.75" x14ac:dyDescent="0.2">
      <c r="A4" s="55" t="s">
        <v>139</v>
      </c>
      <c r="B4" s="56"/>
    </row>
    <row r="5" spans="1:2" ht="12.75" x14ac:dyDescent="0.2">
      <c r="A5" s="57"/>
      <c r="B5" s="58"/>
    </row>
    <row r="6" spans="1:2" x14ac:dyDescent="0.2">
      <c r="A6" s="31" t="s">
        <v>65</v>
      </c>
      <c r="B6" s="32" t="s">
        <v>134</v>
      </c>
    </row>
    <row r="7" spans="1:2" x14ac:dyDescent="0.2">
      <c r="A7" s="33"/>
      <c r="B7" s="34"/>
    </row>
    <row r="8" spans="1:2" x14ac:dyDescent="0.2">
      <c r="A8" s="31" t="s">
        <v>66</v>
      </c>
      <c r="B8" s="32" t="s">
        <v>138</v>
      </c>
    </row>
    <row r="9" spans="1:2" x14ac:dyDescent="0.2">
      <c r="A9" s="35" t="s">
        <v>67</v>
      </c>
      <c r="B9" s="36">
        <v>57</v>
      </c>
    </row>
    <row r="10" spans="1:2" x14ac:dyDescent="0.2">
      <c r="A10" s="33"/>
      <c r="B10" s="34"/>
    </row>
    <row r="11" spans="1:2" x14ac:dyDescent="0.2">
      <c r="A11" s="31" t="s">
        <v>68</v>
      </c>
      <c r="B11" s="37"/>
    </row>
    <row r="12" spans="1:2" x14ac:dyDescent="0.2">
      <c r="A12" s="35" t="s">
        <v>69</v>
      </c>
      <c r="B12" s="38">
        <v>11</v>
      </c>
    </row>
    <row r="13" spans="1:2" x14ac:dyDescent="0.2">
      <c r="A13" s="33"/>
      <c r="B13" s="40"/>
    </row>
    <row r="14" spans="1:2" ht="30" x14ac:dyDescent="0.2">
      <c r="A14" s="31" t="s">
        <v>8</v>
      </c>
      <c r="B14" s="37" t="s">
        <v>135</v>
      </c>
    </row>
    <row r="15" spans="1:2" x14ac:dyDescent="0.2">
      <c r="A15" s="33"/>
      <c r="B15" s="40"/>
    </row>
    <row r="16" spans="1:2" ht="30" x14ac:dyDescent="0.2">
      <c r="A16" s="41" t="s">
        <v>70</v>
      </c>
      <c r="B16" s="39" t="s">
        <v>136</v>
      </c>
    </row>
    <row r="17" spans="1:2" ht="45" x14ac:dyDescent="0.2">
      <c r="A17" s="33"/>
      <c r="B17" s="34" t="s">
        <v>137</v>
      </c>
    </row>
    <row r="19" spans="1:2" ht="17.100000000000001" customHeight="1" x14ac:dyDescent="0.2">
      <c r="A19" s="42" t="s">
        <v>71</v>
      </c>
    </row>
    <row r="20" spans="1:2" ht="15" customHeight="1" x14ac:dyDescent="0.2">
      <c r="A20" s="43" t="s">
        <v>72</v>
      </c>
    </row>
    <row r="21" spans="1:2" ht="15" customHeight="1" x14ac:dyDescent="0.2">
      <c r="A21" s="43" t="s">
        <v>73</v>
      </c>
    </row>
    <row r="22" spans="1:2" ht="15" customHeight="1" x14ac:dyDescent="0.2">
      <c r="A22" s="43" t="s">
        <v>74</v>
      </c>
    </row>
    <row r="23" spans="1:2" ht="15" customHeight="1" x14ac:dyDescent="0.2">
      <c r="A23" s="43" t="s">
        <v>75</v>
      </c>
    </row>
    <row r="24" spans="1:2" ht="15" customHeight="1" x14ac:dyDescent="0.2">
      <c r="A24" s="43" t="s">
        <v>76</v>
      </c>
    </row>
    <row r="25" spans="1:2" ht="15" customHeight="1" x14ac:dyDescent="0.2">
      <c r="A25" s="43" t="s">
        <v>77</v>
      </c>
    </row>
    <row r="26" spans="1:2" ht="15" customHeight="1" x14ac:dyDescent="0.2">
      <c r="A26" s="43" t="s">
        <v>78</v>
      </c>
    </row>
    <row r="27" spans="1:2" ht="15" customHeight="1" x14ac:dyDescent="0.2">
      <c r="A27" s="43" t="s">
        <v>79</v>
      </c>
    </row>
    <row r="28" spans="1:2" ht="15" customHeight="1" x14ac:dyDescent="0.2">
      <c r="A28" s="43" t="s">
        <v>80</v>
      </c>
    </row>
    <row r="29" spans="1:2" x14ac:dyDescent="0.2">
      <c r="A29" s="43"/>
    </row>
    <row r="30" spans="1:2" x14ac:dyDescent="0.2">
      <c r="A30" s="43"/>
    </row>
    <row r="31" spans="1:2" x14ac:dyDescent="0.2">
      <c r="A31" s="43"/>
    </row>
    <row r="32" spans="1:2" x14ac:dyDescent="0.2">
      <c r="A32" s="44" t="s">
        <v>64</v>
      </c>
    </row>
    <row r="33" spans="1:1" x14ac:dyDescent="0.2">
      <c r="A33" s="44" t="s">
        <v>81</v>
      </c>
    </row>
    <row r="34" spans="1:1" x14ac:dyDescent="0.2">
      <c r="A34" s="44" t="s">
        <v>82</v>
      </c>
    </row>
    <row r="35" spans="1:1" x14ac:dyDescent="0.2">
      <c r="A35" s="44"/>
    </row>
    <row r="36" spans="1:1" x14ac:dyDescent="0.2">
      <c r="A36" s="44" t="s">
        <v>83</v>
      </c>
    </row>
    <row r="37" spans="1:1" x14ac:dyDescent="0.2">
      <c r="A37" s="44" t="s">
        <v>63</v>
      </c>
    </row>
    <row r="38" spans="1:1" x14ac:dyDescent="0.2">
      <c r="A38" s="44" t="s">
        <v>84</v>
      </c>
    </row>
    <row r="39" spans="1:1" x14ac:dyDescent="0.2">
      <c r="A39" s="45" t="s">
        <v>85</v>
      </c>
    </row>
    <row r="40" spans="1:1" x14ac:dyDescent="0.2">
      <c r="A40" s="44"/>
    </row>
    <row r="41" spans="1:1" x14ac:dyDescent="0.2">
      <c r="A41" s="44" t="s">
        <v>86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1326.525846</v>
      </c>
      <c r="D2" s="15">
        <v>1360.4296553284501</v>
      </c>
      <c r="E2" s="15">
        <f t="shared" ref="E2:E11" si="0">D2-C2</f>
        <v>33.903809328450052</v>
      </c>
      <c r="F2" s="25">
        <f t="shared" ref="F2:F11" si="1">D2/C2-1</f>
        <v>2.5558348094523398E-2</v>
      </c>
    </row>
    <row r="3" spans="1:6" ht="15" customHeight="1" x14ac:dyDescent="0.25">
      <c r="A3" s="8">
        <v>12</v>
      </c>
      <c r="B3" s="8" t="s">
        <v>2</v>
      </c>
      <c r="C3" s="17">
        <v>504.63523269999996</v>
      </c>
      <c r="D3" s="17">
        <v>502.72386945473698</v>
      </c>
      <c r="E3" s="17">
        <f t="shared" si="0"/>
        <v>-1.9113632452629759</v>
      </c>
      <c r="F3" s="26">
        <f t="shared" si="1"/>
        <v>-3.7876135501606623E-3</v>
      </c>
    </row>
    <row r="4" spans="1:6" ht="15" customHeight="1" x14ac:dyDescent="0.25">
      <c r="A4" s="8">
        <v>13</v>
      </c>
      <c r="B4" s="8" t="s">
        <v>3</v>
      </c>
      <c r="C4" s="17">
        <v>410.39498750000001</v>
      </c>
      <c r="D4" s="17">
        <v>382.50019843897803</v>
      </c>
      <c r="E4" s="17">
        <f t="shared" si="0"/>
        <v>-27.894789061021982</v>
      </c>
      <c r="F4" s="26">
        <f t="shared" si="1"/>
        <v>-6.7970589092592126E-2</v>
      </c>
    </row>
    <row r="5" spans="1:6" ht="15" customHeight="1" x14ac:dyDescent="0.25">
      <c r="A5" s="8">
        <v>14</v>
      </c>
      <c r="B5" s="8" t="s">
        <v>4</v>
      </c>
      <c r="C5" s="17">
        <v>925.81215539999994</v>
      </c>
      <c r="D5" s="17">
        <v>966.21989290295505</v>
      </c>
      <c r="E5" s="17">
        <f t="shared" si="0"/>
        <v>40.407737502955115</v>
      </c>
      <c r="F5" s="26">
        <f t="shared" si="1"/>
        <v>4.3645719347351619E-2</v>
      </c>
    </row>
    <row r="6" spans="1:6" ht="15" customHeight="1" x14ac:dyDescent="0.25">
      <c r="A6" s="8">
        <v>15</v>
      </c>
      <c r="B6" s="8" t="s">
        <v>5</v>
      </c>
      <c r="C6" s="17">
        <v>396.69747310000002</v>
      </c>
      <c r="D6" s="17">
        <v>253.470623619413</v>
      </c>
      <c r="E6" s="17">
        <f t="shared" si="0"/>
        <v>-143.22684948058702</v>
      </c>
      <c r="F6" s="26">
        <f t="shared" si="1"/>
        <v>-0.3610480509526266</v>
      </c>
    </row>
    <row r="7" spans="1:6" ht="15" customHeight="1" x14ac:dyDescent="0.25">
      <c r="A7" s="8">
        <v>16</v>
      </c>
      <c r="B7" s="8" t="s">
        <v>6</v>
      </c>
      <c r="C7" s="17">
        <v>120.06078309999999</v>
      </c>
      <c r="D7" s="17">
        <v>135.81796498953</v>
      </c>
      <c r="E7" s="17">
        <f t="shared" si="0"/>
        <v>15.757181889530003</v>
      </c>
      <c r="F7" s="26">
        <f t="shared" si="1"/>
        <v>0.13124337092159122</v>
      </c>
    </row>
    <row r="8" spans="1:6" ht="15" customHeight="1" x14ac:dyDescent="0.25">
      <c r="A8" s="8">
        <v>17</v>
      </c>
      <c r="B8" s="8" t="s">
        <v>7</v>
      </c>
      <c r="C8" s="17">
        <v>15.782720250000001</v>
      </c>
      <c r="D8" s="17">
        <v>142.914817527206</v>
      </c>
      <c r="E8" s="17">
        <f t="shared" si="0"/>
        <v>127.132097277206</v>
      </c>
      <c r="F8" s="26">
        <f t="shared" si="1"/>
        <v>8.0551448206278629</v>
      </c>
    </row>
    <row r="9" spans="1:6" ht="15" customHeight="1" x14ac:dyDescent="0.25">
      <c r="A9" s="8">
        <v>18</v>
      </c>
      <c r="B9" s="8" t="s">
        <v>8</v>
      </c>
      <c r="C9" s="13" t="s">
        <v>62</v>
      </c>
      <c r="D9" s="17">
        <v>359.50032136969901</v>
      </c>
      <c r="E9" s="17">
        <v>359.50032136969901</v>
      </c>
      <c r="F9" s="26">
        <v>1</v>
      </c>
    </row>
    <row r="10" spans="1:6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</row>
    <row r="11" spans="1:6" ht="15" customHeight="1" x14ac:dyDescent="0.2">
      <c r="A11" s="61"/>
      <c r="B11" s="61"/>
      <c r="C11" s="11">
        <f t="shared" ref="C11:D11" si="2">SUM(C2:C10)</f>
        <v>3699.9091980499998</v>
      </c>
      <c r="D11" s="11">
        <f t="shared" si="2"/>
        <v>4103.5773436309682</v>
      </c>
      <c r="E11" s="24">
        <f t="shared" si="0"/>
        <v>403.66814558096848</v>
      </c>
      <c r="F11" s="27">
        <f t="shared" si="1"/>
        <v>0.10910217628954721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4" customWidth="1"/>
    <col min="2" max="2" width="70.7109375" style="54" customWidth="1"/>
    <col min="3" max="16384" width="11.42578125" style="46"/>
  </cols>
  <sheetData>
    <row r="1" spans="1:2" x14ac:dyDescent="0.25">
      <c r="A1" s="59" t="s">
        <v>87</v>
      </c>
      <c r="B1" s="59" t="s">
        <v>88</v>
      </c>
    </row>
    <row r="2" spans="1:2" x14ac:dyDescent="0.25">
      <c r="A2" s="60"/>
      <c r="B2" s="60"/>
    </row>
    <row r="3" spans="1:2" x14ac:dyDescent="0.25">
      <c r="A3" s="47" t="s">
        <v>28</v>
      </c>
      <c r="B3" s="48" t="s">
        <v>89</v>
      </c>
    </row>
    <row r="4" spans="1:2" x14ac:dyDescent="0.25">
      <c r="A4" s="49" t="s">
        <v>34</v>
      </c>
      <c r="B4" s="50" t="s">
        <v>90</v>
      </c>
    </row>
    <row r="5" spans="1:2" ht="30" x14ac:dyDescent="0.25">
      <c r="A5" s="49" t="s">
        <v>0</v>
      </c>
      <c r="B5" s="50" t="s">
        <v>91</v>
      </c>
    </row>
    <row r="6" spans="1:2" ht="30" x14ac:dyDescent="0.25">
      <c r="A6" s="49" t="s">
        <v>35</v>
      </c>
      <c r="B6" s="50" t="s">
        <v>92</v>
      </c>
    </row>
    <row r="7" spans="1:2" ht="30" x14ac:dyDescent="0.25">
      <c r="A7" s="49" t="s">
        <v>36</v>
      </c>
      <c r="B7" s="50" t="s">
        <v>93</v>
      </c>
    </row>
    <row r="8" spans="1:2" x14ac:dyDescent="0.25">
      <c r="A8" s="49" t="s">
        <v>29</v>
      </c>
      <c r="B8" s="50" t="s">
        <v>94</v>
      </c>
    </row>
    <row r="9" spans="1:2" ht="30" x14ac:dyDescent="0.25">
      <c r="A9" s="49" t="s">
        <v>30</v>
      </c>
      <c r="B9" s="50" t="s">
        <v>95</v>
      </c>
    </row>
    <row r="10" spans="1:2" ht="45" x14ac:dyDescent="0.25">
      <c r="A10" s="49" t="s">
        <v>31</v>
      </c>
      <c r="B10" s="50" t="s">
        <v>96</v>
      </c>
    </row>
    <row r="11" spans="1:2" ht="17.25" x14ac:dyDescent="0.25">
      <c r="A11" s="49" t="s">
        <v>97</v>
      </c>
      <c r="B11" s="50" t="s">
        <v>98</v>
      </c>
    </row>
    <row r="12" spans="1:2" ht="45" x14ac:dyDescent="0.25">
      <c r="A12" s="49" t="s">
        <v>32</v>
      </c>
      <c r="B12" s="50" t="s">
        <v>99</v>
      </c>
    </row>
    <row r="13" spans="1:2" ht="17.25" x14ac:dyDescent="0.25">
      <c r="A13" s="49" t="s">
        <v>100</v>
      </c>
      <c r="B13" s="51" t="s">
        <v>101</v>
      </c>
    </row>
    <row r="14" spans="1:2" ht="17.25" x14ac:dyDescent="0.25">
      <c r="A14" s="49" t="s">
        <v>102</v>
      </c>
      <c r="B14" s="51" t="s">
        <v>103</v>
      </c>
    </row>
    <row r="15" spans="1:2" x14ac:dyDescent="0.25">
      <c r="A15" s="49" t="s">
        <v>37</v>
      </c>
      <c r="B15" s="51" t="s">
        <v>104</v>
      </c>
    </row>
    <row r="16" spans="1:2" x14ac:dyDescent="0.25">
      <c r="A16" s="49" t="s">
        <v>38</v>
      </c>
      <c r="B16" s="51" t="s">
        <v>105</v>
      </c>
    </row>
    <row r="17" spans="1:2" x14ac:dyDescent="0.25">
      <c r="A17" s="49" t="s">
        <v>39</v>
      </c>
      <c r="B17" s="51" t="s">
        <v>106</v>
      </c>
    </row>
    <row r="18" spans="1:2" ht="30" x14ac:dyDescent="0.25">
      <c r="A18" s="49" t="s">
        <v>40</v>
      </c>
      <c r="B18" s="51" t="s">
        <v>107</v>
      </c>
    </row>
    <row r="19" spans="1:2" x14ac:dyDescent="0.25">
      <c r="A19" s="49" t="s">
        <v>41</v>
      </c>
      <c r="B19" s="51" t="s">
        <v>108</v>
      </c>
    </row>
    <row r="20" spans="1:2" x14ac:dyDescent="0.25">
      <c r="A20" s="49" t="s">
        <v>42</v>
      </c>
      <c r="B20" s="51" t="s">
        <v>109</v>
      </c>
    </row>
    <row r="21" spans="1:2" ht="30" x14ac:dyDescent="0.25">
      <c r="A21" s="49" t="s">
        <v>43</v>
      </c>
      <c r="B21" s="51" t="s">
        <v>110</v>
      </c>
    </row>
    <row r="22" spans="1:2" x14ac:dyDescent="0.25">
      <c r="A22" s="49" t="s">
        <v>44</v>
      </c>
      <c r="B22" s="51" t="s">
        <v>111</v>
      </c>
    </row>
    <row r="23" spans="1:2" ht="17.25" x14ac:dyDescent="0.25">
      <c r="A23" s="49" t="s">
        <v>112</v>
      </c>
      <c r="B23" s="51" t="s">
        <v>113</v>
      </c>
    </row>
    <row r="24" spans="1:2" ht="45" x14ac:dyDescent="0.25">
      <c r="A24" s="49" t="s">
        <v>114</v>
      </c>
      <c r="B24" s="51" t="s">
        <v>115</v>
      </c>
    </row>
    <row r="25" spans="1:2" x14ac:dyDescent="0.25">
      <c r="A25" s="49" t="s">
        <v>45</v>
      </c>
      <c r="B25" s="51" t="s">
        <v>116</v>
      </c>
    </row>
    <row r="26" spans="1:2" x14ac:dyDescent="0.25">
      <c r="A26" s="49" t="s">
        <v>46</v>
      </c>
      <c r="B26" s="51" t="s">
        <v>117</v>
      </c>
    </row>
    <row r="27" spans="1:2" x14ac:dyDescent="0.25">
      <c r="A27" s="49" t="s">
        <v>47</v>
      </c>
      <c r="B27" s="51" t="s">
        <v>118</v>
      </c>
    </row>
    <row r="28" spans="1:2" x14ac:dyDescent="0.25">
      <c r="A28" s="49" t="s">
        <v>48</v>
      </c>
      <c r="B28" s="51" t="s">
        <v>119</v>
      </c>
    </row>
    <row r="29" spans="1:2" x14ac:dyDescent="0.25">
      <c r="A29" s="49" t="s">
        <v>49</v>
      </c>
      <c r="B29" s="51" t="s">
        <v>120</v>
      </c>
    </row>
    <row r="30" spans="1:2" x14ac:dyDescent="0.25">
      <c r="A30" s="49" t="s">
        <v>50</v>
      </c>
      <c r="B30" s="51" t="s">
        <v>121</v>
      </c>
    </row>
    <row r="31" spans="1:2" x14ac:dyDescent="0.25">
      <c r="A31" s="49" t="s">
        <v>51</v>
      </c>
      <c r="B31" s="51" t="s">
        <v>122</v>
      </c>
    </row>
    <row r="32" spans="1:2" x14ac:dyDescent="0.25">
      <c r="A32" s="49" t="s">
        <v>52</v>
      </c>
      <c r="B32" s="51" t="s">
        <v>123</v>
      </c>
    </row>
    <row r="33" spans="1:2" x14ac:dyDescent="0.25">
      <c r="A33" s="49" t="s">
        <v>53</v>
      </c>
      <c r="B33" s="51" t="s">
        <v>124</v>
      </c>
    </row>
    <row r="34" spans="1:2" x14ac:dyDescent="0.25">
      <c r="A34" s="49" t="s">
        <v>54</v>
      </c>
      <c r="B34" s="51" t="s">
        <v>125</v>
      </c>
    </row>
    <row r="35" spans="1:2" x14ac:dyDescent="0.25">
      <c r="A35" s="49" t="s">
        <v>55</v>
      </c>
      <c r="B35" s="51" t="s">
        <v>126</v>
      </c>
    </row>
    <row r="36" spans="1:2" x14ac:dyDescent="0.25">
      <c r="A36" s="49" t="s">
        <v>56</v>
      </c>
      <c r="B36" s="51" t="s">
        <v>127</v>
      </c>
    </row>
    <row r="37" spans="1:2" x14ac:dyDescent="0.25">
      <c r="A37" s="49" t="s">
        <v>57</v>
      </c>
      <c r="B37" s="51" t="s">
        <v>128</v>
      </c>
    </row>
    <row r="38" spans="1:2" ht="30" x14ac:dyDescent="0.25">
      <c r="A38" s="49" t="s">
        <v>58</v>
      </c>
      <c r="B38" s="51" t="s">
        <v>129</v>
      </c>
    </row>
    <row r="39" spans="1:2" x14ac:dyDescent="0.25">
      <c r="A39" s="49" t="s">
        <v>130</v>
      </c>
      <c r="B39" s="51" t="s">
        <v>131</v>
      </c>
    </row>
    <row r="40" spans="1:2" x14ac:dyDescent="0.25">
      <c r="A40" s="52" t="s">
        <v>132</v>
      </c>
      <c r="B40" s="53" t="s">
        <v>133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1360.4296553284501</v>
      </c>
      <c r="D2" s="7">
        <f t="shared" ref="D2:D9" si="0">C2/$C$11</f>
        <v>0.33152284979834235</v>
      </c>
      <c r="E2" s="6">
        <v>36413</v>
      </c>
      <c r="F2" s="6">
        <v>2895</v>
      </c>
      <c r="G2" s="6">
        <f>(C2*10000)/E2</f>
        <v>373.61097831226482</v>
      </c>
      <c r="H2" s="6">
        <f>(C2*10000)/F2</f>
        <v>4699.2388785093262</v>
      </c>
      <c r="I2" s="6">
        <f>(C2*10000)/(E2+F2)</f>
        <v>346.09485482050729</v>
      </c>
    </row>
    <row r="3" spans="1:9" ht="15" customHeight="1" x14ac:dyDescent="0.25">
      <c r="A3" s="8">
        <v>12</v>
      </c>
      <c r="B3" s="8" t="s">
        <v>2</v>
      </c>
      <c r="C3" s="9">
        <v>502.72386945473698</v>
      </c>
      <c r="D3" s="10">
        <f t="shared" si="0"/>
        <v>0.1225086862892931</v>
      </c>
      <c r="E3" s="9">
        <v>418</v>
      </c>
      <c r="F3" s="9">
        <v>11387</v>
      </c>
      <c r="G3" s="9">
        <f t="shared" ref="G3:G9" si="1">(C3*10000)/E3</f>
        <v>12026.886829060693</v>
      </c>
      <c r="H3" s="9">
        <f t="shared" ref="H3:H9" si="2">(C3*10000)/F3</f>
        <v>441.48930311296829</v>
      </c>
      <c r="I3" s="9">
        <f t="shared" ref="I3:I9" si="3">(C3*10000)/(E3+F3)</f>
        <v>425.85672973717664</v>
      </c>
    </row>
    <row r="4" spans="1:9" ht="15" customHeight="1" x14ac:dyDescent="0.25">
      <c r="A4" s="8">
        <v>13</v>
      </c>
      <c r="B4" s="8" t="s">
        <v>3</v>
      </c>
      <c r="C4" s="9">
        <v>382.50019843897803</v>
      </c>
      <c r="D4" s="10">
        <f t="shared" si="0"/>
        <v>9.3211402249465197E-2</v>
      </c>
      <c r="E4" s="9">
        <v>7438</v>
      </c>
      <c r="F4" s="9">
        <v>5701</v>
      </c>
      <c r="G4" s="9">
        <f t="shared" si="1"/>
        <v>514.2514095710917</v>
      </c>
      <c r="H4" s="9">
        <f t="shared" si="2"/>
        <v>670.93527177508861</v>
      </c>
      <c r="I4" s="9">
        <f t="shared" si="3"/>
        <v>291.11819654386028</v>
      </c>
    </row>
    <row r="5" spans="1:9" ht="15" customHeight="1" x14ac:dyDescent="0.25">
      <c r="A5" s="8">
        <v>14</v>
      </c>
      <c r="B5" s="8" t="s">
        <v>4</v>
      </c>
      <c r="C5" s="9">
        <v>966.21989290295505</v>
      </c>
      <c r="D5" s="10">
        <f t="shared" si="0"/>
        <v>0.23545794607785184</v>
      </c>
      <c r="E5" s="9">
        <v>23558</v>
      </c>
      <c r="F5" s="9">
        <v>13500</v>
      </c>
      <c r="G5" s="9">
        <f t="shared" si="1"/>
        <v>410.14512815304994</v>
      </c>
      <c r="H5" s="9">
        <f t="shared" si="2"/>
        <v>715.71843918737409</v>
      </c>
      <c r="I5" s="9">
        <f t="shared" si="3"/>
        <v>260.73179688675998</v>
      </c>
    </row>
    <row r="6" spans="1:9" ht="15" customHeight="1" x14ac:dyDescent="0.25">
      <c r="A6" s="8">
        <v>15</v>
      </c>
      <c r="B6" s="8" t="s">
        <v>5</v>
      </c>
      <c r="C6" s="9">
        <v>253.470623619413</v>
      </c>
      <c r="D6" s="10">
        <f t="shared" si="0"/>
        <v>6.1768209148736208E-2</v>
      </c>
      <c r="E6" s="9">
        <v>626</v>
      </c>
      <c r="F6" s="9">
        <v>5564</v>
      </c>
      <c r="G6" s="9">
        <f t="shared" si="1"/>
        <v>4049.0514955177796</v>
      </c>
      <c r="H6" s="9">
        <f t="shared" si="2"/>
        <v>455.55467940225196</v>
      </c>
      <c r="I6" s="9">
        <f t="shared" si="3"/>
        <v>409.48404461940709</v>
      </c>
    </row>
    <row r="7" spans="1:9" ht="15" customHeight="1" x14ac:dyDescent="0.25">
      <c r="A7" s="8">
        <v>16</v>
      </c>
      <c r="B7" s="8" t="s">
        <v>6</v>
      </c>
      <c r="C7" s="9">
        <v>135.81796498953</v>
      </c>
      <c r="D7" s="10">
        <f t="shared" si="0"/>
        <v>3.309745463926219E-2</v>
      </c>
      <c r="E7" s="9">
        <v>199</v>
      </c>
      <c r="F7" s="9">
        <v>104</v>
      </c>
      <c r="G7" s="9">
        <f t="shared" si="1"/>
        <v>6825.0233663080398</v>
      </c>
      <c r="H7" s="9">
        <f t="shared" si="2"/>
        <v>13059.419710531731</v>
      </c>
      <c r="I7" s="9">
        <f t="shared" si="3"/>
        <v>4482.4410887633658</v>
      </c>
    </row>
    <row r="8" spans="1:9" ht="15" customHeight="1" x14ac:dyDescent="0.25">
      <c r="A8" s="8">
        <v>17</v>
      </c>
      <c r="B8" s="8" t="s">
        <v>7</v>
      </c>
      <c r="C8" s="9">
        <v>142.914817527206</v>
      </c>
      <c r="D8" s="10">
        <f t="shared" si="0"/>
        <v>3.4826885314838657E-2</v>
      </c>
      <c r="E8" s="9">
        <v>22</v>
      </c>
      <c r="F8" s="9">
        <v>88</v>
      </c>
      <c r="G8" s="9">
        <f t="shared" si="1"/>
        <v>64961.280694184541</v>
      </c>
      <c r="H8" s="9">
        <f t="shared" si="2"/>
        <v>16240.320173546135</v>
      </c>
      <c r="I8" s="9">
        <f t="shared" si="3"/>
        <v>12992.256138836909</v>
      </c>
    </row>
    <row r="9" spans="1:9" ht="15" customHeight="1" x14ac:dyDescent="0.25">
      <c r="A9" s="8">
        <v>18</v>
      </c>
      <c r="B9" s="8" t="s">
        <v>8</v>
      </c>
      <c r="C9" s="9">
        <v>359.50032136969901</v>
      </c>
      <c r="D9" s="10">
        <f t="shared" si="0"/>
        <v>8.7606566482210463E-2</v>
      </c>
      <c r="E9" s="9">
        <v>242</v>
      </c>
      <c r="F9" s="9">
        <v>386</v>
      </c>
      <c r="G9" s="9">
        <f t="shared" si="1"/>
        <v>14855.385180566074</v>
      </c>
      <c r="H9" s="9">
        <f t="shared" si="2"/>
        <v>9313.4798282305437</v>
      </c>
      <c r="I9" s="9">
        <f t="shared" si="3"/>
        <v>5724.5274103455258</v>
      </c>
    </row>
    <row r="10" spans="1:9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4103.5773436309682</v>
      </c>
      <c r="D11" s="12"/>
      <c r="E11" s="11">
        <f>SUM(E2:E10)</f>
        <v>68916</v>
      </c>
      <c r="F11" s="11">
        <f>SUM(F2:F10)</f>
        <v>39625</v>
      </c>
      <c r="G11" s="11">
        <f>(C11*10000)/E11</f>
        <v>595.44624523056586</v>
      </c>
      <c r="H11" s="11">
        <f>(C11*10000)/F11</f>
        <v>1035.6031151119162</v>
      </c>
      <c r="I11" s="11">
        <f>(C11*10000)/(E11+F11)</f>
        <v>378.06702938345586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13</v>
      </c>
      <c r="B4" s="8" t="s">
        <v>20</v>
      </c>
      <c r="C4" s="9">
        <v>1066.07666597056</v>
      </c>
      <c r="D4" s="10">
        <f>C4/$C$11</f>
        <v>0.25979202454297207</v>
      </c>
      <c r="E4" s="9">
        <v>24622</v>
      </c>
      <c r="F4" s="9">
        <v>20083</v>
      </c>
      <c r="G4" s="9">
        <f t="shared" ref="G4:G10" si="0">(C4*10000)/E4</f>
        <v>432.97728290575907</v>
      </c>
      <c r="H4" s="9">
        <f t="shared" ref="H4:H10" si="1">(C4*10000)/F4</f>
        <v>530.83536621548569</v>
      </c>
      <c r="I4" s="9">
        <f t="shared" ref="I4:I10" si="2">(C4*10000)/(E4+F4)</f>
        <v>238.46922401757297</v>
      </c>
    </row>
    <row r="5" spans="1:9" ht="15" customHeight="1" x14ac:dyDescent="0.25">
      <c r="A5" s="8">
        <v>21</v>
      </c>
      <c r="B5" s="8" t="s">
        <v>21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22</v>
      </c>
      <c r="B6" s="8" t="s">
        <v>22</v>
      </c>
      <c r="C6" s="9">
        <v>391.067138846261</v>
      </c>
      <c r="D6" s="10">
        <f>C6/$C$11</f>
        <v>9.5299078364691731E-2</v>
      </c>
      <c r="E6" s="9">
        <v>7754</v>
      </c>
      <c r="F6" s="9">
        <v>2285</v>
      </c>
      <c r="G6" s="9">
        <f t="shared" si="0"/>
        <v>504.34245401890769</v>
      </c>
      <c r="H6" s="9">
        <f t="shared" si="1"/>
        <v>1711.4535616904202</v>
      </c>
      <c r="I6" s="9">
        <f t="shared" si="2"/>
        <v>389.54790202835045</v>
      </c>
    </row>
    <row r="7" spans="1:9" ht="15" customHeight="1" x14ac:dyDescent="0.25">
      <c r="A7" s="8">
        <v>23</v>
      </c>
      <c r="B7" s="8" t="s">
        <v>23</v>
      </c>
      <c r="C7" s="9">
        <v>338.11839880462799</v>
      </c>
      <c r="D7" s="10">
        <f>C7/$C$11</f>
        <v>8.2396009747302781E-2</v>
      </c>
      <c r="E7" s="9">
        <v>5372</v>
      </c>
      <c r="F7" s="9">
        <v>1472</v>
      </c>
      <c r="G7" s="9">
        <f t="shared" si="0"/>
        <v>629.40878407413993</v>
      </c>
      <c r="H7" s="9">
        <f t="shared" si="1"/>
        <v>2296.999991879266</v>
      </c>
      <c r="I7" s="9">
        <f t="shared" si="2"/>
        <v>494.03623437262996</v>
      </c>
    </row>
    <row r="8" spans="1:9" ht="15" customHeight="1" x14ac:dyDescent="0.25">
      <c r="A8" s="8">
        <v>31</v>
      </c>
      <c r="B8" s="8" t="s">
        <v>24</v>
      </c>
      <c r="C8" s="9">
        <v>133.95058288463301</v>
      </c>
      <c r="D8" s="10">
        <f>C8/$C$11</f>
        <v>3.2642392641272742E-2</v>
      </c>
      <c r="E8" s="9">
        <v>2338</v>
      </c>
      <c r="F8" s="9">
        <v>1567</v>
      </c>
      <c r="G8" s="9">
        <f t="shared" si="0"/>
        <v>572.92807050741237</v>
      </c>
      <c r="H8" s="9">
        <f t="shared" si="1"/>
        <v>854.8218435522208</v>
      </c>
      <c r="I8" s="9">
        <f t="shared" si="2"/>
        <v>343.02325962774137</v>
      </c>
    </row>
    <row r="9" spans="1:9" ht="15" customHeight="1" x14ac:dyDescent="0.25">
      <c r="A9" s="8">
        <v>32</v>
      </c>
      <c r="B9" s="8" t="s">
        <v>25</v>
      </c>
      <c r="C9" s="9">
        <v>387.18405400569401</v>
      </c>
      <c r="D9" s="10">
        <f>C9/$C$11</f>
        <v>9.4352810141773061E-2</v>
      </c>
      <c r="E9" s="9">
        <v>6995</v>
      </c>
      <c r="F9" s="9">
        <v>2976</v>
      </c>
      <c r="G9" s="9">
        <f t="shared" si="0"/>
        <v>553.51544532622449</v>
      </c>
      <c r="H9" s="9">
        <f t="shared" si="1"/>
        <v>1301.0216868470902</v>
      </c>
      <c r="I9" s="9">
        <f t="shared" si="2"/>
        <v>388.31015345070102</v>
      </c>
    </row>
    <row r="10" spans="1:9" ht="15" customHeight="1" x14ac:dyDescent="0.25">
      <c r="A10" s="8">
        <v>33</v>
      </c>
      <c r="B10" s="8" t="s">
        <v>26</v>
      </c>
      <c r="C10" s="9">
        <v>1787.18050311919</v>
      </c>
      <c r="D10" s="10">
        <f>C10/$C$11</f>
        <v>0.43551768456198753</v>
      </c>
      <c r="E10" s="9">
        <v>21835</v>
      </c>
      <c r="F10" s="9">
        <v>11242</v>
      </c>
      <c r="G10" s="9">
        <f t="shared" si="0"/>
        <v>818.49347520915501</v>
      </c>
      <c r="H10" s="9">
        <f t="shared" si="1"/>
        <v>1589.7353701469401</v>
      </c>
      <c r="I10" s="9">
        <f t="shared" si="2"/>
        <v>540.309128131085</v>
      </c>
    </row>
    <row r="11" spans="1:9" ht="15" customHeight="1" x14ac:dyDescent="0.2">
      <c r="A11" s="61"/>
      <c r="B11" s="61"/>
      <c r="C11" s="11">
        <f>SUM(C2:C10)</f>
        <v>4103.5773436309664</v>
      </c>
      <c r="D11" s="12"/>
      <c r="E11" s="11">
        <f>SUM(E2:E10)</f>
        <v>68916</v>
      </c>
      <c r="F11" s="11">
        <f>SUM(F2:F10)</f>
        <v>39625</v>
      </c>
      <c r="G11" s="11">
        <f>(C11*10000)/E11</f>
        <v>595.44624523056575</v>
      </c>
      <c r="H11" s="11">
        <f>(C11*10000)/F11</f>
        <v>1035.6031151119159</v>
      </c>
      <c r="I11" s="11">
        <f>(C11*10000)/(E11+F11)</f>
        <v>378.06702938345569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11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4</v>
      </c>
      <c r="B5" s="8" t="s">
        <v>12</v>
      </c>
      <c r="C5" s="9">
        <v>473.77688721854202</v>
      </c>
      <c r="D5" s="10">
        <f>C5/$C$11</f>
        <v>0.11545460156950044</v>
      </c>
      <c r="E5" s="9">
        <v>12430</v>
      </c>
      <c r="F5" s="9">
        <v>12610</v>
      </c>
      <c r="G5" s="9">
        <f t="shared" ref="G5:G9" si="0">(C5*10000)/E5</f>
        <v>381.15598328120836</v>
      </c>
      <c r="H5" s="9">
        <f t="shared" ref="H5:H9" si="1">(C5*10000)/F5</f>
        <v>375.71521587513246</v>
      </c>
      <c r="I5" s="9">
        <f t="shared" ref="I5:I9" si="2">(C5*10000)/(E5+F5)</f>
        <v>189.2080220521334</v>
      </c>
    </row>
    <row r="6" spans="1:9" ht="15" customHeight="1" x14ac:dyDescent="0.25">
      <c r="A6" s="8">
        <v>5</v>
      </c>
      <c r="B6" s="8" t="s">
        <v>13</v>
      </c>
      <c r="C6" s="9">
        <v>412.795479717685</v>
      </c>
      <c r="D6" s="10">
        <f>C6/$C$11</f>
        <v>0.10059405371227427</v>
      </c>
      <c r="E6" s="9">
        <v>8345</v>
      </c>
      <c r="F6" s="9">
        <v>2247</v>
      </c>
      <c r="G6" s="9">
        <f t="shared" si="0"/>
        <v>494.66204879291195</v>
      </c>
      <c r="H6" s="9">
        <f t="shared" si="1"/>
        <v>1837.0960379069204</v>
      </c>
      <c r="I6" s="9">
        <f t="shared" si="2"/>
        <v>389.72382903859989</v>
      </c>
    </row>
    <row r="7" spans="1:9" ht="15" customHeight="1" x14ac:dyDescent="0.25">
      <c r="A7" s="8">
        <v>6</v>
      </c>
      <c r="B7" s="8" t="s">
        <v>14</v>
      </c>
      <c r="C7" s="9">
        <v>322.38598941797801</v>
      </c>
      <c r="D7" s="10">
        <f>C7/$C$11</f>
        <v>7.8562181828580213E-2</v>
      </c>
      <c r="E7" s="9">
        <v>6776</v>
      </c>
      <c r="F7" s="9">
        <v>6309</v>
      </c>
      <c r="G7" s="9">
        <f t="shared" si="0"/>
        <v>475.77625356844453</v>
      </c>
      <c r="H7" s="9">
        <f t="shared" si="1"/>
        <v>510.99380158183232</v>
      </c>
      <c r="I7" s="9">
        <f t="shared" si="2"/>
        <v>246.37828767136264</v>
      </c>
    </row>
    <row r="8" spans="1:9" ht="15" customHeight="1" x14ac:dyDescent="0.25">
      <c r="A8" s="8">
        <v>7</v>
      </c>
      <c r="B8" s="8" t="s">
        <v>15</v>
      </c>
      <c r="C8" s="9">
        <v>1680.4329264747</v>
      </c>
      <c r="D8" s="10">
        <f>C8/$C$11</f>
        <v>0.40950438745424111</v>
      </c>
      <c r="E8" s="9">
        <v>26879</v>
      </c>
      <c r="F8" s="9">
        <v>13215</v>
      </c>
      <c r="G8" s="9">
        <f t="shared" si="0"/>
        <v>625.18431730149939</v>
      </c>
      <c r="H8" s="9">
        <f t="shared" si="1"/>
        <v>1271.6102356978436</v>
      </c>
      <c r="I8" s="9">
        <f t="shared" si="2"/>
        <v>419.12329188275055</v>
      </c>
    </row>
    <row r="9" spans="1:9" ht="15" customHeight="1" x14ac:dyDescent="0.25">
      <c r="A9" s="8">
        <v>8</v>
      </c>
      <c r="B9" s="8" t="s">
        <v>16</v>
      </c>
      <c r="C9" s="9">
        <v>1214.18606080206</v>
      </c>
      <c r="D9" s="10">
        <f>C9/$C$11</f>
        <v>0.29588477543540409</v>
      </c>
      <c r="E9" s="9">
        <v>14486</v>
      </c>
      <c r="F9" s="9">
        <v>5244</v>
      </c>
      <c r="G9" s="9">
        <f t="shared" si="0"/>
        <v>838.17897335500481</v>
      </c>
      <c r="H9" s="9">
        <f t="shared" si="1"/>
        <v>2315.3815041991993</v>
      </c>
      <c r="I9" s="9">
        <f t="shared" si="2"/>
        <v>615.40094313332997</v>
      </c>
    </row>
    <row r="10" spans="1:9" ht="15" customHeight="1" x14ac:dyDescent="0.25">
      <c r="A10" s="8">
        <v>9</v>
      </c>
      <c r="B10" s="8" t="s">
        <v>17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4103.5773436309646</v>
      </c>
      <c r="D11" s="12"/>
      <c r="E11" s="11">
        <f>SUM(E2:E10)</f>
        <v>68916</v>
      </c>
      <c r="F11" s="11">
        <f>SUM(F2:F10)</f>
        <v>39625</v>
      </c>
      <c r="G11" s="11">
        <f>(C11*10000)/E11</f>
        <v>595.44624523056541</v>
      </c>
      <c r="H11" s="11">
        <f>(C11*10000)/F11</f>
        <v>1035.6031151119153</v>
      </c>
      <c r="I11" s="11">
        <f>(C11*10000)/(E11+F11)</f>
        <v>378.06702938345552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163.991435130556</v>
      </c>
      <c r="D2" s="15">
        <v>269.05309968196599</v>
      </c>
      <c r="E2" s="15">
        <v>1091.3765556464841</v>
      </c>
      <c r="F2" s="15">
        <v>105.06166455140999</v>
      </c>
      <c r="G2" s="15">
        <v>163.991435130556</v>
      </c>
      <c r="H2" s="16">
        <f>E2/SUM($E2:$G2)</f>
        <v>0.80222931878311021</v>
      </c>
      <c r="I2" s="16">
        <f t="shared" ref="I2:J2" si="0">F2/SUM($E2:$G2)</f>
        <v>7.7226826201495014E-2</v>
      </c>
      <c r="J2" s="16">
        <f t="shared" si="0"/>
        <v>0.12054385501539464</v>
      </c>
    </row>
    <row r="3" spans="1:10" ht="15" customHeight="1" x14ac:dyDescent="0.25">
      <c r="A3" s="8">
        <v>12</v>
      </c>
      <c r="B3" s="8" t="s">
        <v>2</v>
      </c>
      <c r="C3" s="17">
        <v>221.185248847845</v>
      </c>
      <c r="D3" s="17">
        <v>250.912576213249</v>
      </c>
      <c r="E3" s="17">
        <v>251.81129324148799</v>
      </c>
      <c r="F3" s="17">
        <v>29.727327365403994</v>
      </c>
      <c r="G3" s="17">
        <v>221.185248847845</v>
      </c>
      <c r="H3" s="18">
        <f t="shared" ref="H3:H11" si="1">E3/SUM($E3:$G3)</f>
        <v>0.50089384757999833</v>
      </c>
      <c r="I3" s="18">
        <f t="shared" ref="I3:I11" si="2">F3/SUM($E3:$G3)</f>
        <v>5.9132516221373707E-2</v>
      </c>
      <c r="J3" s="18">
        <f t="shared" ref="J3:J11" si="3">G3/SUM($E3:$G3)</f>
        <v>0.439973636198628</v>
      </c>
    </row>
    <row r="4" spans="1:10" ht="15" customHeight="1" x14ac:dyDescent="0.25">
      <c r="A4" s="8">
        <v>13</v>
      </c>
      <c r="B4" s="8" t="s">
        <v>3</v>
      </c>
      <c r="C4" s="17">
        <v>56.717302763672805</v>
      </c>
      <c r="D4" s="17">
        <v>94.127753557241405</v>
      </c>
      <c r="E4" s="17">
        <v>288.37244488173661</v>
      </c>
      <c r="F4" s="17">
        <v>37.4104507935686</v>
      </c>
      <c r="G4" s="17">
        <v>56.717302763672805</v>
      </c>
      <c r="H4" s="18">
        <f t="shared" si="1"/>
        <v>0.75391449745284767</v>
      </c>
      <c r="I4" s="18">
        <f t="shared" si="2"/>
        <v>9.7805049373162242E-2</v>
      </c>
      <c r="J4" s="18">
        <f t="shared" si="3"/>
        <v>0.14828045317399011</v>
      </c>
    </row>
    <row r="5" spans="1:10" ht="15" customHeight="1" x14ac:dyDescent="0.25">
      <c r="A5" s="8">
        <v>14</v>
      </c>
      <c r="B5" s="8" t="s">
        <v>4</v>
      </c>
      <c r="C5" s="17">
        <v>57.835542524634199</v>
      </c>
      <c r="D5" s="17">
        <v>136.303479129453</v>
      </c>
      <c r="E5" s="17">
        <v>829.91641377350209</v>
      </c>
      <c r="F5" s="17">
        <v>78.467936604818789</v>
      </c>
      <c r="G5" s="17">
        <v>57.835542524634199</v>
      </c>
      <c r="H5" s="18">
        <f t="shared" si="1"/>
        <v>0.85893120175787663</v>
      </c>
      <c r="I5" s="18">
        <f t="shared" si="2"/>
        <v>8.1211261723318634E-2</v>
      </c>
      <c r="J5" s="18">
        <f t="shared" si="3"/>
        <v>5.9857536518804703E-2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253.470623619413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135.81796498953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142.914817527206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8</v>
      </c>
      <c r="C9" s="13" t="s">
        <v>62</v>
      </c>
      <c r="D9" s="13" t="s">
        <v>62</v>
      </c>
      <c r="E9" s="17">
        <v>359.50032136969901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499.72952926670803</v>
      </c>
      <c r="D11" s="11">
        <f t="shared" ref="D11:G11" si="4">SUM(D2:D10)</f>
        <v>750.39690858190932</v>
      </c>
      <c r="E11" s="11">
        <f t="shared" si="4"/>
        <v>3353.1804350490588</v>
      </c>
      <c r="F11" s="11">
        <f t="shared" si="4"/>
        <v>250.66737931520137</v>
      </c>
      <c r="G11" s="11">
        <f t="shared" si="4"/>
        <v>499.72952926670803</v>
      </c>
      <c r="H11" s="19">
        <f t="shared" si="1"/>
        <v>0.81713591684909348</v>
      </c>
      <c r="I11" s="19">
        <f t="shared" si="2"/>
        <v>6.1085087065375833E-2</v>
      </c>
      <c r="J11" s="19">
        <f t="shared" si="3"/>
        <v>0.12177899608553067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13</v>
      </c>
      <c r="B4" s="8" t="s">
        <v>20</v>
      </c>
      <c r="C4" s="17">
        <v>115.52373498366801</v>
      </c>
      <c r="D4" s="17">
        <v>170.75327405212201</v>
      </c>
      <c r="E4" s="17">
        <v>895.32339191843801</v>
      </c>
      <c r="F4" s="17">
        <v>55.229539068454002</v>
      </c>
      <c r="G4" s="17">
        <v>115.52373498366801</v>
      </c>
      <c r="H4" s="18">
        <f t="shared" ref="H4:H11" si="0">E4/SUM($E4:$G4)</f>
        <v>0.83983021155737647</v>
      </c>
      <c r="I4" s="18">
        <f t="shared" ref="I4:I11" si="1">F4/SUM($E4:$G4)</f>
        <v>5.1806348296886164E-2</v>
      </c>
      <c r="J4" s="18">
        <f t="shared" ref="J4:J11" si="2">G4/SUM($E4:$G4)</f>
        <v>0.10836344014573734</v>
      </c>
    </row>
    <row r="5" spans="1:10" ht="15" customHeight="1" x14ac:dyDescent="0.25">
      <c r="A5" s="8">
        <v>21</v>
      </c>
      <c r="B5" s="8" t="s">
        <v>21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22</v>
      </c>
      <c r="B6" s="8" t="s">
        <v>22</v>
      </c>
      <c r="C6" s="17">
        <v>44.7691393023457</v>
      </c>
      <c r="D6" s="17">
        <v>65.296488214491404</v>
      </c>
      <c r="E6" s="17">
        <v>325.77065063176963</v>
      </c>
      <c r="F6" s="17">
        <v>20.527348912145705</v>
      </c>
      <c r="G6" s="17">
        <v>44.7691393023457</v>
      </c>
      <c r="H6" s="18">
        <f t="shared" si="0"/>
        <v>0.83302997943746626</v>
      </c>
      <c r="I6" s="18">
        <f t="shared" si="1"/>
        <v>5.2490600393339505E-2</v>
      </c>
      <c r="J6" s="18">
        <f t="shared" si="2"/>
        <v>0.11447942016919413</v>
      </c>
    </row>
    <row r="7" spans="1:10" ht="15" customHeight="1" x14ac:dyDescent="0.25">
      <c r="A7" s="8">
        <v>23</v>
      </c>
      <c r="B7" s="8" t="s">
        <v>23</v>
      </c>
      <c r="C7" s="17">
        <v>28.8837022165525</v>
      </c>
      <c r="D7" s="17">
        <v>51.775975403951399</v>
      </c>
      <c r="E7" s="17">
        <v>286.34242340067658</v>
      </c>
      <c r="F7" s="17">
        <v>22.892273187398899</v>
      </c>
      <c r="G7" s="17">
        <v>28.8837022165525</v>
      </c>
      <c r="H7" s="18">
        <f t="shared" si="0"/>
        <v>0.84687028098145978</v>
      </c>
      <c r="I7" s="18">
        <f t="shared" si="1"/>
        <v>6.7704902390202507E-2</v>
      </c>
      <c r="J7" s="18">
        <f t="shared" si="2"/>
        <v>8.5424816628337688E-2</v>
      </c>
    </row>
    <row r="8" spans="1:10" ht="15" customHeight="1" x14ac:dyDescent="0.25">
      <c r="A8" s="8">
        <v>31</v>
      </c>
      <c r="B8" s="8" t="s">
        <v>24</v>
      </c>
      <c r="C8" s="17">
        <v>11.349124062229899</v>
      </c>
      <c r="D8" s="17">
        <v>16.103264789449501</v>
      </c>
      <c r="E8" s="17">
        <v>117.84731809518351</v>
      </c>
      <c r="F8" s="17">
        <v>4.7541407272196015</v>
      </c>
      <c r="G8" s="17">
        <v>11.349124062229899</v>
      </c>
      <c r="H8" s="18">
        <f t="shared" si="0"/>
        <v>0.87978204765768975</v>
      </c>
      <c r="I8" s="18">
        <f t="shared" si="1"/>
        <v>3.5491750949036019E-2</v>
      </c>
      <c r="J8" s="18">
        <f t="shared" si="2"/>
        <v>8.4726201393274317E-2</v>
      </c>
    </row>
    <row r="9" spans="1:10" ht="15" customHeight="1" x14ac:dyDescent="0.25">
      <c r="A9" s="8">
        <v>32</v>
      </c>
      <c r="B9" s="8" t="s">
        <v>25</v>
      </c>
      <c r="C9" s="17">
        <v>49.388261562707299</v>
      </c>
      <c r="D9" s="17">
        <v>72.683124163039011</v>
      </c>
      <c r="E9" s="17">
        <v>314.50092984265501</v>
      </c>
      <c r="F9" s="17">
        <v>23.294862600331712</v>
      </c>
      <c r="G9" s="17">
        <v>49.388261562707299</v>
      </c>
      <c r="H9" s="18">
        <f t="shared" si="0"/>
        <v>0.81227758888549129</v>
      </c>
      <c r="I9" s="18">
        <f t="shared" si="1"/>
        <v>6.0164829515394064E-2</v>
      </c>
      <c r="J9" s="18">
        <f t="shared" si="2"/>
        <v>0.12755758159911457</v>
      </c>
    </row>
    <row r="10" spans="1:10" ht="15" customHeight="1" x14ac:dyDescent="0.25">
      <c r="A10" s="8">
        <v>33</v>
      </c>
      <c r="B10" s="8" t="s">
        <v>26</v>
      </c>
      <c r="C10" s="17">
        <v>249.815567139205</v>
      </c>
      <c r="D10" s="17">
        <v>373.784781958856</v>
      </c>
      <c r="E10" s="17">
        <v>1413.395721160334</v>
      </c>
      <c r="F10" s="17">
        <v>123.969214819651</v>
      </c>
      <c r="G10" s="17">
        <v>249.815567139205</v>
      </c>
      <c r="H10" s="18">
        <f t="shared" si="0"/>
        <v>0.79085224950334654</v>
      </c>
      <c r="I10" s="18">
        <f t="shared" si="1"/>
        <v>6.9365805302422381E-2</v>
      </c>
      <c r="J10" s="18">
        <f t="shared" si="2"/>
        <v>0.13978194519423112</v>
      </c>
    </row>
    <row r="11" spans="1:10" ht="15" customHeight="1" x14ac:dyDescent="0.2">
      <c r="A11" s="61"/>
      <c r="B11" s="61"/>
      <c r="C11" s="11">
        <f>SUM(C2:C10)</f>
        <v>499.72952926670837</v>
      </c>
      <c r="D11" s="11">
        <f t="shared" ref="D11:G11" si="3">SUM(D2:D10)</f>
        <v>750.39690858190932</v>
      </c>
      <c r="E11" s="11">
        <f t="shared" si="3"/>
        <v>3353.1804350490565</v>
      </c>
      <c r="F11" s="11">
        <f t="shared" si="3"/>
        <v>250.66737931520095</v>
      </c>
      <c r="G11" s="11">
        <f t="shared" si="3"/>
        <v>499.72952926670837</v>
      </c>
      <c r="H11" s="19">
        <f t="shared" si="0"/>
        <v>0.81713591684909348</v>
      </c>
      <c r="I11" s="19">
        <f t="shared" si="1"/>
        <v>6.108508706537577E-2</v>
      </c>
      <c r="J11" s="19">
        <f t="shared" si="2"/>
        <v>0.12177899608553083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11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4</v>
      </c>
      <c r="B5" s="8" t="s">
        <v>12</v>
      </c>
      <c r="C5" s="17">
        <v>56.589643457765298</v>
      </c>
      <c r="D5" s="17">
        <v>78.8350469533774</v>
      </c>
      <c r="E5" s="17">
        <v>394.94184026516461</v>
      </c>
      <c r="F5" s="17">
        <v>22.245403495612102</v>
      </c>
      <c r="G5" s="17">
        <v>56.589643457765298</v>
      </c>
      <c r="H5" s="18">
        <f t="shared" ref="H5:H11" si="0">E5/SUM($E5:$G5)</f>
        <v>0.83360301213467036</v>
      </c>
      <c r="I5" s="18">
        <f t="shared" ref="I5:I11" si="1">F5/SUM($E5:$G5)</f>
        <v>4.6953332034010399E-2</v>
      </c>
      <c r="J5" s="18">
        <f t="shared" ref="J5:J11" si="2">G5/SUM($E5:$G5)</f>
        <v>0.11944365583131927</v>
      </c>
    </row>
    <row r="6" spans="1:10" ht="15" customHeight="1" x14ac:dyDescent="0.25">
      <c r="A6" s="8">
        <v>5</v>
      </c>
      <c r="B6" s="8" t="s">
        <v>13</v>
      </c>
      <c r="C6" s="17">
        <v>58.618978802192302</v>
      </c>
      <c r="D6" s="17">
        <v>79.447000745106394</v>
      </c>
      <c r="E6" s="17">
        <v>333.34847897257862</v>
      </c>
      <c r="F6" s="17">
        <v>20.828021942914091</v>
      </c>
      <c r="G6" s="17">
        <v>58.618978802192302</v>
      </c>
      <c r="H6" s="18">
        <f t="shared" si="0"/>
        <v>0.80753907286135729</v>
      </c>
      <c r="I6" s="18">
        <f t="shared" si="1"/>
        <v>5.0456032021374324E-2</v>
      </c>
      <c r="J6" s="18">
        <f t="shared" si="2"/>
        <v>0.14200489511726827</v>
      </c>
    </row>
    <row r="7" spans="1:10" ht="15" customHeight="1" x14ac:dyDescent="0.25">
      <c r="A7" s="8">
        <v>6</v>
      </c>
      <c r="B7" s="8" t="s">
        <v>14</v>
      </c>
      <c r="C7" s="17">
        <v>28.606780600985502</v>
      </c>
      <c r="D7" s="17">
        <v>45.960258971853598</v>
      </c>
      <c r="E7" s="17">
        <v>276.42573044612442</v>
      </c>
      <c r="F7" s="17">
        <v>17.353478370868096</v>
      </c>
      <c r="G7" s="17">
        <v>28.606780600985502</v>
      </c>
      <c r="H7" s="18">
        <f t="shared" si="0"/>
        <v>0.85743717009902221</v>
      </c>
      <c r="I7" s="18">
        <f t="shared" si="1"/>
        <v>5.3828264690402104E-2</v>
      </c>
      <c r="J7" s="18">
        <f t="shared" si="2"/>
        <v>8.8734565210575572E-2</v>
      </c>
    </row>
    <row r="8" spans="1:10" ht="15" customHeight="1" x14ac:dyDescent="0.25">
      <c r="A8" s="8">
        <v>7</v>
      </c>
      <c r="B8" s="8" t="s">
        <v>15</v>
      </c>
      <c r="C8" s="17">
        <v>198.32362903343099</v>
      </c>
      <c r="D8" s="17">
        <v>304.22650464871202</v>
      </c>
      <c r="E8" s="17">
        <v>1376.2064218259879</v>
      </c>
      <c r="F8" s="17">
        <v>105.90287561528103</v>
      </c>
      <c r="G8" s="17">
        <v>198.32362903343099</v>
      </c>
      <c r="H8" s="18">
        <f t="shared" si="0"/>
        <v>0.81895944797574616</v>
      </c>
      <c r="I8" s="18">
        <f t="shared" si="1"/>
        <v>6.3021185759225523E-2</v>
      </c>
      <c r="J8" s="18">
        <f t="shared" si="2"/>
        <v>0.11801936626502829</v>
      </c>
    </row>
    <row r="9" spans="1:10" ht="15" customHeight="1" x14ac:dyDescent="0.25">
      <c r="A9" s="8">
        <v>8</v>
      </c>
      <c r="B9" s="8" t="s">
        <v>16</v>
      </c>
      <c r="C9" s="17">
        <v>157.59049737233502</v>
      </c>
      <c r="D9" s="17">
        <v>241.92809726286103</v>
      </c>
      <c r="E9" s="17">
        <v>972.25796353919895</v>
      </c>
      <c r="F9" s="17">
        <v>84.337599890526008</v>
      </c>
      <c r="G9" s="17">
        <v>157.59049737233502</v>
      </c>
      <c r="H9" s="18">
        <f t="shared" si="0"/>
        <v>0.80074874430443588</v>
      </c>
      <c r="I9" s="18">
        <f t="shared" si="1"/>
        <v>6.9460194457194452E-2</v>
      </c>
      <c r="J9" s="18">
        <f t="shared" si="2"/>
        <v>0.1297910612383697</v>
      </c>
    </row>
    <row r="10" spans="1:10" ht="15" customHeight="1" x14ac:dyDescent="0.25">
      <c r="A10" s="8">
        <v>9</v>
      </c>
      <c r="B10" s="8" t="s">
        <v>17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499.72952926670905</v>
      </c>
      <c r="D11" s="11">
        <f t="shared" ref="D11:G11" si="3">SUM(D2:D10)</f>
        <v>750.39690858191045</v>
      </c>
      <c r="E11" s="11">
        <f t="shared" si="3"/>
        <v>3353.1804350490543</v>
      </c>
      <c r="F11" s="11">
        <f t="shared" si="3"/>
        <v>250.66737931520134</v>
      </c>
      <c r="G11" s="11">
        <f t="shared" si="3"/>
        <v>499.72952926670905</v>
      </c>
      <c r="H11" s="19">
        <f t="shared" si="0"/>
        <v>0.81713591684909315</v>
      </c>
      <c r="I11" s="19">
        <f t="shared" si="1"/>
        <v>6.1085087065375882E-2</v>
      </c>
      <c r="J11" s="19">
        <f t="shared" si="2"/>
        <v>0.12177899608553103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12.4626031250474</v>
      </c>
      <c r="D2" s="20">
        <v>53.426245308896398</v>
      </c>
      <c r="E2" s="15">
        <v>213.02307925214501</v>
      </c>
      <c r="F2" s="15">
        <v>565.43222072696096</v>
      </c>
      <c r="G2" s="15">
        <v>516.08550762492609</v>
      </c>
      <c r="H2" s="16">
        <v>9.1607846607392046E-3</v>
      </c>
      <c r="I2" s="16">
        <v>3.9271597080948246E-2</v>
      </c>
      <c r="J2" s="16">
        <v>0.15658514816013286</v>
      </c>
      <c r="K2" s="16">
        <v>0.41562767925369098</v>
      </c>
      <c r="L2" s="16">
        <v>0.37935479084448875</v>
      </c>
    </row>
    <row r="3" spans="1:12" ht="15" customHeight="1" x14ac:dyDescent="0.25">
      <c r="A3" s="8">
        <v>12</v>
      </c>
      <c r="B3" s="8" t="s">
        <v>2</v>
      </c>
      <c r="C3" s="21">
        <v>5.68472115727472</v>
      </c>
      <c r="D3" s="21">
        <v>16.514284857096499</v>
      </c>
      <c r="E3" s="17">
        <v>55.104241711428898</v>
      </c>
      <c r="F3" s="17">
        <v>216.19437175924099</v>
      </c>
      <c r="G3" s="17">
        <v>209.226240461511</v>
      </c>
      <c r="H3" s="18">
        <v>1.1307840367630651E-2</v>
      </c>
      <c r="I3" s="18">
        <v>3.2849614217340395E-2</v>
      </c>
      <c r="J3" s="18">
        <v>0.1096113514828745</v>
      </c>
      <c r="K3" s="18">
        <v>0.43004597351362245</v>
      </c>
      <c r="L3" s="18">
        <v>0.41618522041853195</v>
      </c>
    </row>
    <row r="4" spans="1:12" ht="15" customHeight="1" x14ac:dyDescent="0.25">
      <c r="A4" s="8">
        <v>13</v>
      </c>
      <c r="B4" s="8" t="s">
        <v>3</v>
      </c>
      <c r="C4" s="21">
        <v>17.602313677304402</v>
      </c>
      <c r="D4" s="21">
        <v>33.088902235346502</v>
      </c>
      <c r="E4" s="17">
        <v>68.215952672877108</v>
      </c>
      <c r="F4" s="17">
        <v>153.63182768931401</v>
      </c>
      <c r="G4" s="17">
        <v>109.96120010010701</v>
      </c>
      <c r="H4" s="18">
        <v>4.6019097098840667E-2</v>
      </c>
      <c r="I4" s="18">
        <v>8.650688953610583E-2</v>
      </c>
      <c r="J4" s="18">
        <v>0.17834226836842679</v>
      </c>
      <c r="K4" s="18">
        <v>0.40165163088887701</v>
      </c>
      <c r="L4" s="18">
        <v>0.28748011410774965</v>
      </c>
    </row>
    <row r="5" spans="1:12" ht="15" customHeight="1" x14ac:dyDescent="0.25">
      <c r="A5" s="8">
        <v>14</v>
      </c>
      <c r="B5" s="8" t="s">
        <v>4</v>
      </c>
      <c r="C5" s="21">
        <v>25.876436136474599</v>
      </c>
      <c r="D5" s="21">
        <v>34.489929855677005</v>
      </c>
      <c r="E5" s="17">
        <v>130.04228831290899</v>
      </c>
      <c r="F5" s="17">
        <v>487.37283587674199</v>
      </c>
      <c r="G5" s="17">
        <v>288.43840468393</v>
      </c>
      <c r="H5" s="18">
        <v>2.6781104667763466E-2</v>
      </c>
      <c r="I5" s="18">
        <v>3.5695735555589837E-2</v>
      </c>
      <c r="J5" s="18">
        <v>0.13458870905466075</v>
      </c>
      <c r="K5" s="18">
        <v>0.50441192368996712</v>
      </c>
      <c r="L5" s="18">
        <v>0.29852252703201876</v>
      </c>
    </row>
    <row r="6" spans="1:12" ht="15" customHeight="1" x14ac:dyDescent="0.25">
      <c r="A6" s="8">
        <v>15</v>
      </c>
      <c r="B6" s="8" t="s">
        <v>5</v>
      </c>
      <c r="C6" s="21">
        <v>2.0118384934021898</v>
      </c>
      <c r="D6" s="21">
        <v>10.531013734097</v>
      </c>
      <c r="E6" s="17">
        <v>50.720212506327599</v>
      </c>
      <c r="F6" s="17">
        <v>103.533240364056</v>
      </c>
      <c r="G6" s="17">
        <v>86.674315693432803</v>
      </c>
      <c r="H6" s="18">
        <v>7.9371663947537044E-3</v>
      </c>
      <c r="I6" s="18">
        <v>4.1547275582550725E-2</v>
      </c>
      <c r="J6" s="18">
        <v>0.20010292454400844</v>
      </c>
      <c r="K6" s="18">
        <v>0.40846248784507361</v>
      </c>
      <c r="L6" s="18">
        <v>0.34195014563361359</v>
      </c>
    </row>
    <row r="7" spans="1:12" ht="15" customHeight="1" x14ac:dyDescent="0.25">
      <c r="A7" s="8">
        <v>16</v>
      </c>
      <c r="B7" s="8" t="s">
        <v>6</v>
      </c>
      <c r="C7" s="21">
        <v>0.85651055187580294</v>
      </c>
      <c r="D7" s="21">
        <v>5.36367899439679</v>
      </c>
      <c r="E7" s="17">
        <v>22.204144703998999</v>
      </c>
      <c r="F7" s="17">
        <v>53.196464586179502</v>
      </c>
      <c r="G7" s="17">
        <v>54.197158051164202</v>
      </c>
      <c r="H7" s="18">
        <v>6.3063130347670903E-3</v>
      </c>
      <c r="I7" s="18">
        <v>3.9491677811315122E-2</v>
      </c>
      <c r="J7" s="18">
        <v>0.16348460257263456</v>
      </c>
      <c r="K7" s="18">
        <v>0.39167475203737423</v>
      </c>
      <c r="L7" s="18">
        <v>0.39904265454390908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3.1790238279488801</v>
      </c>
      <c r="E8" s="17">
        <v>8.6177830810459906</v>
      </c>
      <c r="F8" s="17">
        <v>37.086656402316599</v>
      </c>
      <c r="G8" s="17">
        <v>94.031348979216304</v>
      </c>
      <c r="H8" s="18">
        <v>0</v>
      </c>
      <c r="I8" s="18">
        <v>2.2244187127967715E-2</v>
      </c>
      <c r="J8" s="18">
        <v>6.0300139243279594E-2</v>
      </c>
      <c r="K8" s="18">
        <v>0.25950183754867973</v>
      </c>
      <c r="L8" s="18">
        <v>0.65795383608007296</v>
      </c>
    </row>
    <row r="9" spans="1:12" ht="15" customHeight="1" x14ac:dyDescent="0.25">
      <c r="A9" s="8">
        <v>18</v>
      </c>
      <c r="B9" s="8" t="s">
        <v>8</v>
      </c>
      <c r="C9" s="21">
        <v>18.185401803505499</v>
      </c>
      <c r="D9" s="21">
        <v>19.851821256643998</v>
      </c>
      <c r="E9" s="17">
        <v>60.340843641894693</v>
      </c>
      <c r="F9" s="17">
        <v>155.294321585993</v>
      </c>
      <c r="G9" s="17">
        <v>105.82794267284299</v>
      </c>
      <c r="H9" s="18">
        <v>5.0585215749034684E-2</v>
      </c>
      <c r="I9" s="18">
        <v>5.5220592436128285E-2</v>
      </c>
      <c r="J9" s="18">
        <v>0.16784642028176827</v>
      </c>
      <c r="K9" s="18">
        <v>0.4319726804448803</v>
      </c>
      <c r="L9" s="18">
        <v>0.29437509108818843</v>
      </c>
    </row>
    <row r="10" spans="1:12" ht="15" customHeight="1" x14ac:dyDescent="0.25">
      <c r="A10" s="8">
        <v>19</v>
      </c>
      <c r="B10" s="8" t="s">
        <v>27</v>
      </c>
      <c r="C10" s="23" t="s">
        <v>62</v>
      </c>
      <c r="D10" s="2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1" spans="1:12" ht="15" customHeight="1" x14ac:dyDescent="0.2">
      <c r="A11" s="61"/>
      <c r="B11" s="61"/>
      <c r="C11" s="22">
        <f t="shared" ref="C11:G11" si="0">SUM(C2:C10)</f>
        <v>82.679824944884615</v>
      </c>
      <c r="D11" s="22">
        <f t="shared" si="0"/>
        <v>176.44490007010305</v>
      </c>
      <c r="E11" s="11">
        <f t="shared" si="0"/>
        <v>608.26854588262722</v>
      </c>
      <c r="F11" s="11">
        <f t="shared" si="0"/>
        <v>1771.7419389908027</v>
      </c>
      <c r="G11" s="11">
        <f t="shared" si="0"/>
        <v>1464.4421182671304</v>
      </c>
      <c r="H11" s="19">
        <v>2.0148231246332342E-2</v>
      </c>
      <c r="I11" s="19">
        <v>4.2997825058510707E-2</v>
      </c>
      <c r="J11" s="19">
        <v>0.14822884942588085</v>
      </c>
      <c r="K11" s="19">
        <v>0.43175546536786108</v>
      </c>
      <c r="L11" s="19">
        <v>0.35686962890141494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0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2017-10-30T07:17:43Z</dcterms:created>
  <dcterms:modified xsi:type="dcterms:W3CDTF">2017-11-20T13:05:37Z</dcterms:modified>
</cp:coreProperties>
</file>