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7.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rawings/drawing8.xml" ContentType="application/vnd.openxmlformats-officedocument.drawing+xml"/>
  <Override PartName="/xl/charts/chart1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GIS\INFOPLAN\Projekte_GISKZ\Bauzonenstatistik\6_Dokumentation\Statistik_Kantone_D\"/>
    </mc:Choice>
  </mc:AlternateContent>
  <bookViews>
    <workbookView xWindow="0" yWindow="0" windowWidth="28800" windowHeight="12480"/>
  </bookViews>
  <sheets>
    <sheet name="Faktenblatt" sheetId="13" r:id="rId1"/>
    <sheet name="Legende" sheetId="14" r:id="rId2"/>
    <sheet name="Statistik_Hauptnutzung" sheetId="12" r:id="rId3"/>
    <sheet name="Statistik_Gemtypen_BFS9" sheetId="11" r:id="rId4"/>
    <sheet name="Statistik_Gemtypen_ARE9" sheetId="10" r:id="rId5"/>
    <sheet name="Analyse_unüberbaut_Hauptnutzung" sheetId="9" r:id="rId6"/>
    <sheet name="Anal_unüb_Gemtypen_BFS9" sheetId="7" r:id="rId7"/>
    <sheet name="Anal_unüb_Gemtypen_ARE9" sheetId="5" r:id="rId8"/>
    <sheet name="Analyse_Erschliessung_oeV" sheetId="3" r:id="rId9"/>
    <sheet name="Vergleich_2012_2017" sheetId="2" r:id="rId10"/>
  </sheets>
  <definedNames>
    <definedName name="Auswertung_GdeTypen_CH00">#REF!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 i="2" l="1"/>
  <c r="F3" i="2"/>
  <c r="F4" i="2"/>
  <c r="F5" i="2"/>
  <c r="F6" i="2"/>
  <c r="F7" i="2"/>
  <c r="F8" i="2"/>
  <c r="F10" i="2"/>
  <c r="E2" i="2"/>
  <c r="E3" i="2"/>
  <c r="E4" i="2"/>
  <c r="E5" i="2"/>
  <c r="E6" i="2"/>
  <c r="E7" i="2"/>
  <c r="E8" i="2"/>
  <c r="E10" i="2"/>
  <c r="C11" i="2"/>
  <c r="D11" i="2"/>
  <c r="C11" i="3"/>
  <c r="D11" i="3"/>
  <c r="E11" i="3"/>
  <c r="F11" i="3"/>
  <c r="G11" i="3"/>
  <c r="H3" i="5"/>
  <c r="I3" i="5"/>
  <c r="J3" i="5"/>
  <c r="H4" i="5"/>
  <c r="I4" i="5"/>
  <c r="J4" i="5"/>
  <c r="H7" i="5"/>
  <c r="I7" i="5"/>
  <c r="J7" i="5"/>
  <c r="H8" i="5"/>
  <c r="I8" i="5"/>
  <c r="J8" i="5"/>
  <c r="H9" i="5"/>
  <c r="I9" i="5"/>
  <c r="J9" i="5"/>
  <c r="H10" i="5"/>
  <c r="I10" i="5"/>
  <c r="J10" i="5"/>
  <c r="I2" i="5"/>
  <c r="J2" i="5"/>
  <c r="H2" i="5"/>
  <c r="D11" i="5"/>
  <c r="E11" i="5"/>
  <c r="F11" i="5"/>
  <c r="G11" i="5"/>
  <c r="J11" i="5" s="1"/>
  <c r="C11" i="5"/>
  <c r="H3" i="7"/>
  <c r="I3" i="7"/>
  <c r="J3" i="7"/>
  <c r="H4" i="7"/>
  <c r="I4" i="7"/>
  <c r="J4" i="7"/>
  <c r="H5" i="7"/>
  <c r="I5" i="7"/>
  <c r="J5" i="7"/>
  <c r="H6" i="7"/>
  <c r="I6" i="7"/>
  <c r="J6" i="7"/>
  <c r="H7" i="7"/>
  <c r="I7" i="7"/>
  <c r="J7" i="7"/>
  <c r="H8" i="7"/>
  <c r="I8" i="7"/>
  <c r="J8" i="7"/>
  <c r="H9" i="7"/>
  <c r="I9" i="7"/>
  <c r="J9" i="7"/>
  <c r="H10" i="7"/>
  <c r="I10" i="7"/>
  <c r="J10" i="7"/>
  <c r="D11" i="7"/>
  <c r="E11" i="7"/>
  <c r="F11" i="7"/>
  <c r="G11" i="7"/>
  <c r="J11" i="7" s="1"/>
  <c r="C11" i="7"/>
  <c r="H3" i="9"/>
  <c r="I3" i="9"/>
  <c r="J3" i="9"/>
  <c r="H4" i="9"/>
  <c r="I4" i="9"/>
  <c r="J4" i="9"/>
  <c r="H5" i="9"/>
  <c r="I5" i="9"/>
  <c r="J5" i="9"/>
  <c r="I2" i="9"/>
  <c r="J2" i="9"/>
  <c r="H2" i="9"/>
  <c r="D11" i="9"/>
  <c r="E11" i="9"/>
  <c r="F11" i="9"/>
  <c r="G11" i="9"/>
  <c r="C11" i="9"/>
  <c r="F11" i="10"/>
  <c r="E11" i="10"/>
  <c r="C11" i="10"/>
  <c r="D10" i="10" s="1"/>
  <c r="I3" i="10"/>
  <c r="I4" i="10"/>
  <c r="I7" i="10"/>
  <c r="I8" i="10"/>
  <c r="I9" i="10"/>
  <c r="I10" i="10"/>
  <c r="I2" i="10"/>
  <c r="H3" i="10"/>
  <c r="H4" i="10"/>
  <c r="H7" i="10"/>
  <c r="H8" i="10"/>
  <c r="H9" i="10"/>
  <c r="H10" i="10"/>
  <c r="H2" i="10"/>
  <c r="G3" i="10"/>
  <c r="G4" i="10"/>
  <c r="G7" i="10"/>
  <c r="G8" i="10"/>
  <c r="G9" i="10"/>
  <c r="G10" i="10"/>
  <c r="G2" i="10"/>
  <c r="F11" i="11"/>
  <c r="E11" i="11"/>
  <c r="C11" i="11"/>
  <c r="D10" i="11" s="1"/>
  <c r="I3" i="11"/>
  <c r="I4" i="11"/>
  <c r="I5" i="11"/>
  <c r="I6" i="11"/>
  <c r="I7" i="11"/>
  <c r="I8" i="11"/>
  <c r="I9" i="11"/>
  <c r="I10" i="11"/>
  <c r="H3" i="11"/>
  <c r="H4" i="11"/>
  <c r="H5" i="11"/>
  <c r="H6" i="11"/>
  <c r="H7" i="11"/>
  <c r="H8" i="11"/>
  <c r="H9" i="11"/>
  <c r="H10" i="11"/>
  <c r="G3" i="11"/>
  <c r="G4" i="11"/>
  <c r="G5" i="11"/>
  <c r="G6" i="11"/>
  <c r="G7" i="11"/>
  <c r="G8" i="11"/>
  <c r="G9" i="11"/>
  <c r="G10" i="11"/>
  <c r="F11" i="12"/>
  <c r="E11" i="12"/>
  <c r="C11" i="12"/>
  <c r="D10" i="12" s="1"/>
  <c r="I3" i="12"/>
  <c r="I4" i="12"/>
  <c r="I5" i="12"/>
  <c r="I6" i="12"/>
  <c r="I7" i="12"/>
  <c r="I8" i="12"/>
  <c r="I10" i="12"/>
  <c r="I2" i="12"/>
  <c r="H3" i="12"/>
  <c r="H4" i="12"/>
  <c r="H5" i="12"/>
  <c r="H6" i="12"/>
  <c r="H7" i="12"/>
  <c r="H8" i="12"/>
  <c r="H10" i="12"/>
  <c r="H2" i="12"/>
  <c r="G3" i="12"/>
  <c r="G4" i="12"/>
  <c r="G5" i="12"/>
  <c r="G6" i="12"/>
  <c r="G7" i="12"/>
  <c r="G8" i="12"/>
  <c r="G10" i="12"/>
  <c r="G2" i="12"/>
  <c r="J11" i="9" l="1"/>
  <c r="F11" i="2"/>
  <c r="E11" i="2"/>
  <c r="I11" i="5"/>
  <c r="H11" i="5"/>
  <c r="H11" i="7"/>
  <c r="I11" i="7"/>
  <c r="I11" i="9"/>
  <c r="H11" i="9"/>
  <c r="G11" i="10"/>
  <c r="H11" i="10"/>
  <c r="I11" i="10"/>
  <c r="D2" i="10"/>
  <c r="D3" i="10"/>
  <c r="D4" i="10"/>
  <c r="D7" i="10"/>
  <c r="D8" i="10"/>
  <c r="D9" i="10"/>
  <c r="D8" i="11"/>
  <c r="D9" i="11"/>
  <c r="D7" i="11"/>
  <c r="G11" i="11"/>
  <c r="H11" i="11"/>
  <c r="I11" i="11"/>
  <c r="D3" i="11"/>
  <c r="D4" i="11"/>
  <c r="D5" i="11"/>
  <c r="D6" i="11"/>
  <c r="G11" i="12"/>
  <c r="H11" i="12"/>
  <c r="I11" i="12"/>
  <c r="D2" i="12"/>
  <c r="D3" i="12"/>
  <c r="D4" i="12"/>
  <c r="D5" i="12"/>
  <c r="D6" i="12"/>
  <c r="D7" i="12"/>
  <c r="D8" i="12"/>
</calcChain>
</file>

<file path=xl/sharedStrings.xml><?xml version="1.0" encoding="utf-8"?>
<sst xmlns="http://schemas.openxmlformats.org/spreadsheetml/2006/main" count="368" uniqueCount="140">
  <si>
    <t>Hauptnutzung</t>
  </si>
  <si>
    <t>Wohnzonen</t>
  </si>
  <si>
    <t>Arbeitszonen</t>
  </si>
  <si>
    <t>Mischzonen</t>
  </si>
  <si>
    <t>Zentrumszonen</t>
  </si>
  <si>
    <t>Zonen für öffentliche Nutzungen</t>
  </si>
  <si>
    <t>eingeschränkte Bauzonen</t>
  </si>
  <si>
    <t>Tourismus- und Freizeitzonen</t>
  </si>
  <si>
    <t>weitere Bauzonen</t>
  </si>
  <si>
    <t>Grosszentren</t>
  </si>
  <si>
    <t>Nebenzentren der Grosszentren</t>
  </si>
  <si>
    <t>Gürtel der Grosszentren</t>
  </si>
  <si>
    <t>Mittelzentren</t>
  </si>
  <si>
    <t>Gürtel der Mittelzentren</t>
  </si>
  <si>
    <t>Kleinzentren</t>
  </si>
  <si>
    <t>Periurbane ländliche Gemeinden</t>
  </si>
  <si>
    <t>Agrargemeinden</t>
  </si>
  <si>
    <t>Touristische Gemeinden</t>
  </si>
  <si>
    <t>Städtische Gemeinde einer grossen Agglomeration</t>
  </si>
  <si>
    <t>Städtische Gemeinde einer mittelgrossen Agglomeration</t>
  </si>
  <si>
    <t>Städtische Gemeinde einer kleinen oder ausserhalb einer Agglomeration</t>
  </si>
  <si>
    <t>Periurbane Gemeinde hoher Dichte</t>
  </si>
  <si>
    <t>Periurbane Gemeinde mittlerer Dichte</t>
  </si>
  <si>
    <t>Periurbane Gemeinde geringer Dichte</t>
  </si>
  <si>
    <t>Ländliche Zentrumsgemeinde</t>
  </si>
  <si>
    <t>Ländliche zentral gelegene Gemeinde</t>
  </si>
  <si>
    <t>Ländliche periphere Gemeinde</t>
  </si>
  <si>
    <t>Verkehrszonen innerhalb der Bauzonen</t>
  </si>
  <si>
    <t>Code HN</t>
  </si>
  <si>
    <t>Fläche der Bauzonen [ha]</t>
  </si>
  <si>
    <t>Anteil [%]</t>
  </si>
  <si>
    <t>Einwohner innerhalb BZ</t>
  </si>
  <si>
    <t>Beschäftigte innerhalb BZ</t>
  </si>
  <si>
    <t>Quelle: Bundesamt für Raumentwicklung ARE, Bauzonenstatistik Schweiz 2017</t>
  </si>
  <si>
    <t>Code GT</t>
  </si>
  <si>
    <t>Gemeindetyp BFS</t>
  </si>
  <si>
    <t>Gemeindetyp ARE</t>
  </si>
  <si>
    <t>Unüberbaute Bauzonen Annahme 1 [ha]</t>
  </si>
  <si>
    <t>Unüberbaute Bauzonen Annahme 2 [ha]</t>
  </si>
  <si>
    <t>Überbaut [ha]</t>
  </si>
  <si>
    <t>Unschärfe [ha]</t>
  </si>
  <si>
    <t>Unüberbaut [ha]</t>
  </si>
  <si>
    <t>Überbaut [%]</t>
  </si>
  <si>
    <t>Unschärfe [%]</t>
  </si>
  <si>
    <t>Unüberbaut [%]</t>
  </si>
  <si>
    <t>Sehr gute Erschliessung [ha]</t>
  </si>
  <si>
    <t>Gute Erschliessung [ha]</t>
  </si>
  <si>
    <t>Mittelmässige Erschliessung [ha]</t>
  </si>
  <si>
    <t>Geringe Erschliessung [ha]</t>
  </si>
  <si>
    <t>Marginale oder keine Erschliessung [ha]</t>
  </si>
  <si>
    <t>Sehr gute Erschliessung [%]</t>
  </si>
  <si>
    <t>Gute Erschliessung [%]</t>
  </si>
  <si>
    <t>Mittelmässige Erschliessung [%]</t>
  </si>
  <si>
    <t>Geringe Erschliessung [%]</t>
  </si>
  <si>
    <t>Marginale oder keine Erschliessung [%]</t>
  </si>
  <si>
    <t>Fläche der Bauzonen 2012 [ha]</t>
  </si>
  <si>
    <t>Fläche der Bauzonen 2017 [ha]</t>
  </si>
  <si>
    <t>Differenz [ha]</t>
  </si>
  <si>
    <t>Differenz [%]</t>
  </si>
  <si>
    <r>
      <t>Bauzonenfläche pro Einwohner [m</t>
    </r>
    <r>
      <rPr>
        <b/>
        <vertAlign val="superscript"/>
        <sz val="11"/>
        <rFont val="Calibri"/>
        <family val="2"/>
      </rPr>
      <t>2</t>
    </r>
    <r>
      <rPr>
        <b/>
        <sz val="11"/>
        <rFont val="Calibri"/>
        <family val="2"/>
      </rPr>
      <t>]</t>
    </r>
  </si>
  <si>
    <r>
      <t>Bauzonenfläche pro Beschäftigte [m</t>
    </r>
    <r>
      <rPr>
        <b/>
        <vertAlign val="superscript"/>
        <sz val="11"/>
        <rFont val="Calibri"/>
        <family val="2"/>
      </rPr>
      <t>2</t>
    </r>
    <r>
      <rPr>
        <b/>
        <sz val="11"/>
        <rFont val="Calibri"/>
        <family val="2"/>
      </rPr>
      <t>]</t>
    </r>
  </si>
  <si>
    <r>
      <t>Bauzonenfläche pro Einwohner und Beschäftigte [m</t>
    </r>
    <r>
      <rPr>
        <b/>
        <vertAlign val="superscript"/>
        <sz val="11"/>
        <rFont val="Calibri"/>
        <family val="2"/>
      </rPr>
      <t>2</t>
    </r>
    <r>
      <rPr>
        <b/>
        <sz val="11"/>
        <rFont val="Calibri"/>
        <family val="2"/>
      </rPr>
      <t>]</t>
    </r>
  </si>
  <si>
    <t>--</t>
  </si>
  <si>
    <t>Bundesamt für Raumentwicklung ARE</t>
  </si>
  <si>
    <t>Bauzonenstatistik Schweiz 2017</t>
  </si>
  <si>
    <t>Stand der Daten</t>
  </si>
  <si>
    <t>01.01.2017</t>
  </si>
  <si>
    <t>Vollständigkeit</t>
  </si>
  <si>
    <t>ja</t>
  </si>
  <si>
    <t>Anzahl Gemeinden</t>
  </si>
  <si>
    <t>Zonentypen</t>
  </si>
  <si>
    <t>Anzahl Zonen innerhalb der Bauzonen</t>
  </si>
  <si>
    <t>keine. Die Verkehrsflächen sind teilweise ausgeschnitten.</t>
  </si>
  <si>
    <t>Bemerkungen</t>
  </si>
  <si>
    <t>Die Golfplätze werden in der Bauzonenstatistik den Nichtbauzonen zugeordnet.</t>
  </si>
  <si>
    <t>Bei den Flächen von 2012 wurde ein Fehler in der Auswertung der Bauzonenstatistik Schweiz 2012 korrigiert. In den Gemeinden Adligenswil, Neuenkirch, Oberkirch und Sempach wurden ingesamt 103 ha Bauzonen zu wenig ausgewiesen.</t>
  </si>
  <si>
    <t>Inhalt</t>
  </si>
  <si>
    <t>- Legende</t>
  </si>
  <si>
    <t>- Statistik nach Hauptnutzungen</t>
  </si>
  <si>
    <t>- Statistik nach Gemeindetypen BFS</t>
  </si>
  <si>
    <t>- Statistik nach Gemeindetypen ARE</t>
  </si>
  <si>
    <t>- Analyse der unüberbauten Bauzonen nach Hauptnutzungen</t>
  </si>
  <si>
    <t>- Analyse der unüberbauten Bauzonen nach Gemeindetypen BFS</t>
  </si>
  <si>
    <t>- Analyse der unüberbauten Bauzonen nach Gemeindetypen ARE</t>
  </si>
  <si>
    <t>- Analyse der Erschliessung mit dem ÖV nach Hauptnutzungen</t>
  </si>
  <si>
    <t>- Vergleich 2012 - 2017 nach Hauptnutzungen</t>
  </si>
  <si>
    <t>Geodaten: Kantonale Raumplanungsfachstellen</t>
  </si>
  <si>
    <t>Statistik und Analysen: Bundesamt für Raumentwicklung ARE</t>
  </si>
  <si>
    <t>Auskünfte:</t>
  </si>
  <si>
    <t>Rolf Giezendanner</t>
  </si>
  <si>
    <t>rolf.giezendanner@are.admin.ch</t>
  </si>
  <si>
    <t>© ARE, 12.2017</t>
  </si>
  <si>
    <t>Bezeichnung</t>
  </si>
  <si>
    <t>Beschreibung</t>
  </si>
  <si>
    <t>Code-Nummer der Hauptnutzungen</t>
  </si>
  <si>
    <t>Code-Nummer der Gemeindetypen ARE</t>
  </si>
  <si>
    <t>Hauptnutzung der Bauzonen nach dem minimalen Geodatenmodell Nutzungsplanung</t>
  </si>
  <si>
    <t>Die neue Gemeindetypologie 2012 des BFS ist kohärent mit der Definition zum "Raum mit städtischem Charakter 2012".</t>
  </si>
  <si>
    <t>Die alte Gemeindetypologie ARE wurde auf der Basis der Agglomerationsdefinition 2000 und der Volkszählung 2010 berechnet.</t>
  </si>
  <si>
    <t>Fläche der Bauzonen</t>
  </si>
  <si>
    <t xml:space="preserve">Anteil der jeweiligen Bauzonenfläche einer Hauptnutzung / eines Gemeindetyps / eines Kantons an der gesamten Bauzonenfläche </t>
  </si>
  <si>
    <t>Einwohner innerhalb der Bauzonen am 31.12.2016. Es werden die georeferenzierten Einzeldaten aus der Statistik der Bevölkerungsstruktur STATPOP verwendet (ständige Wohnbevölkerung).</t>
  </si>
  <si>
    <r>
      <t>Bauzonenfläche pro Einwohner [m</t>
    </r>
    <r>
      <rPr>
        <vertAlign val="superscript"/>
        <sz val="11"/>
        <color theme="1"/>
        <rFont val="Calibri"/>
        <family val="2"/>
        <scheme val="minor"/>
      </rPr>
      <t>2</t>
    </r>
    <r>
      <rPr>
        <sz val="10"/>
        <color theme="1"/>
        <rFont val="Calibri"/>
        <family val="2"/>
        <scheme val="minor"/>
      </rPr>
      <t>]</t>
    </r>
  </si>
  <si>
    <t>Bauzonenfläche pro Einwohner innerhalb der Bauzonen</t>
  </si>
  <si>
    <t>Beschäftigte innerhalb der Bauzonen am 31.12.2015 (provisorische Werte). Es werden die georeferenzierten Einzeldaten aus der Statistik der Untenehmensstruktur STATENT verwendet (Anzahl Beschäftigte).</t>
  </si>
  <si>
    <r>
      <t>Bauzonenfläche pro Beschäftigte [m</t>
    </r>
    <r>
      <rPr>
        <vertAlign val="superscript"/>
        <sz val="11"/>
        <color theme="1"/>
        <rFont val="Calibri"/>
        <family val="2"/>
        <scheme val="minor"/>
      </rPr>
      <t>2</t>
    </r>
    <r>
      <rPr>
        <sz val="10"/>
        <color theme="1"/>
        <rFont val="Calibri"/>
        <family val="2"/>
        <scheme val="minor"/>
      </rPr>
      <t>]</t>
    </r>
  </si>
  <si>
    <t>Bauzonenfläche pro Beschäftigte innerhalb der Bauzonen</t>
  </si>
  <si>
    <r>
      <t>Bauzonenfläche pro Einwohner und Beschäftigte [m</t>
    </r>
    <r>
      <rPr>
        <vertAlign val="superscript"/>
        <sz val="11"/>
        <color theme="1"/>
        <rFont val="Calibri"/>
        <family val="2"/>
        <scheme val="minor"/>
      </rPr>
      <t>2</t>
    </r>
    <r>
      <rPr>
        <sz val="10"/>
        <color theme="1"/>
        <rFont val="Calibri"/>
        <family val="2"/>
        <scheme val="minor"/>
      </rPr>
      <t>]</t>
    </r>
  </si>
  <si>
    <t>Bauzonenfläche dividiert durch die Summe der Einwohner und Beschäftigten</t>
  </si>
  <si>
    <t>Unüberbaute Bauzonenfläche, berechnet mit Annahme 1</t>
  </si>
  <si>
    <t>Unüberbaute Bauzonenfläche, berechnet mit Annahme 2</t>
  </si>
  <si>
    <t>Überbaute Bauzonenfläche</t>
  </si>
  <si>
    <t>Unschärfe der Bestimmung der unüberbauten Bauzonenfläche (Differenz zwischen der unüberbauten Bauzonenfläche mit Annahmen 1 und 2)</t>
  </si>
  <si>
    <t>Unüberbaute Bauzonenfläche</t>
  </si>
  <si>
    <t>Anteil der überbauten Bauzonenfläche an der gesamten Bauzonenfläche</t>
  </si>
  <si>
    <t>Anteil der Unschärfe (Differenz zwischen der unüberbauten Bauzonenfläche mit Annahmen 1 und 2)</t>
  </si>
  <si>
    <t>Anteil der unüberbauten Bauzonenfläche an der gesamten Bauzonenfläche</t>
  </si>
  <si>
    <r>
      <t>Überbaut pro Einwohner [m</t>
    </r>
    <r>
      <rPr>
        <vertAlign val="superscript"/>
        <sz val="11"/>
        <color theme="1"/>
        <rFont val="Calibri"/>
        <family val="2"/>
        <scheme val="minor"/>
      </rPr>
      <t>2</t>
    </r>
    <r>
      <rPr>
        <sz val="10"/>
        <color theme="1"/>
        <rFont val="Calibri"/>
        <family val="2"/>
        <scheme val="minor"/>
      </rPr>
      <t>]</t>
    </r>
  </si>
  <si>
    <t>Überbaute Bauzonenfläche pro Einwohner innerhalb der Bauzone</t>
  </si>
  <si>
    <r>
      <t>Unschärfe pro Einwohner [m</t>
    </r>
    <r>
      <rPr>
        <vertAlign val="superscript"/>
        <sz val="11"/>
        <color theme="1"/>
        <rFont val="Calibri"/>
        <family val="2"/>
        <scheme val="minor"/>
      </rPr>
      <t>2</t>
    </r>
    <r>
      <rPr>
        <sz val="10"/>
        <color theme="1"/>
        <rFont val="Calibri"/>
        <family val="2"/>
        <scheme val="minor"/>
      </rPr>
      <t>]</t>
    </r>
  </si>
  <si>
    <t>Unschärfe der Bestimmung der unüberbauten Bauzonenfläche pro Einwohner innerhalb der Bauzonenfläche (Differenz zwischen der unüberbauten Bauzonenfläche mit Annahmen 1 und 2 pro Einwohner)</t>
  </si>
  <si>
    <t>Bauzonenfläche innerhalb der ÖV-Güteklasse A</t>
  </si>
  <si>
    <t>Bauzonenfläche innerhalb der ÖV-Güteklasse B</t>
  </si>
  <si>
    <t>Bauzonenfläche innerhalb der ÖV-Güteklasse C</t>
  </si>
  <si>
    <t>Bauzonenfläche innerhalb der ÖV-Güteklasse D</t>
  </si>
  <si>
    <t>Bauzonenfläche ausserhalb der ÖV-Güteklassen</t>
  </si>
  <si>
    <t>Anteil der Bauzonenfläche innerhalb der ÖV-Güteklasse A</t>
  </si>
  <si>
    <t>Anteil der Bauzonenfläche innerhalb der ÖV-Güteklasse B</t>
  </si>
  <si>
    <t>Anteil der Bauzonenfläche innerhalb der ÖV-Güteklasse C</t>
  </si>
  <si>
    <t>Anteil der Bauzonenfläche innerhalb der ÖV-Güteklasse D</t>
  </si>
  <si>
    <t>Anteil der Bauzonenfläche ausserhalb der ÖV-Güteklassen</t>
  </si>
  <si>
    <t>Flächen der Bauzonen, Stand Bauzonenstatistik Schweiz 2012</t>
  </si>
  <si>
    <t>Flächen der Bauzonen, Stand Bauzonenstatistik Schweiz 2017</t>
  </si>
  <si>
    <t>Flächendifferenz zwischen den Bauzonen 2012 und 2017</t>
  </si>
  <si>
    <t>Anteil der Differenz zwischen den Bauzonenflächen 2012 und 2017 (Bauzonenfläche 2012 = 100%)</t>
  </si>
  <si>
    <t>Kantonsnummer</t>
  </si>
  <si>
    <t>Kantonsnummer BFS</t>
  </si>
  <si>
    <t>Kantonskürzel</t>
  </si>
  <si>
    <t>Abkürzung der Kantonsnamen</t>
  </si>
  <si>
    <t>Faktenblatt Kanton Luzern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</si>
</sst>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
    <numFmt numFmtId="165" formatCode="0.0%"/>
  </numFmts>
  <fonts count="16" x14ac:knownFonts="1">
    <font>
      <sz val="10"/>
      <color theme="1"/>
      <name val="Arial"/>
      <family val="2"/>
    </font>
    <font>
      <sz val="10"/>
      <name val="MS Sans Serif"/>
    </font>
    <font>
      <sz val="11"/>
      <name val="Calibri"/>
      <family val="2"/>
    </font>
    <font>
      <sz val="11"/>
      <color theme="1"/>
      <name val="Calibri"/>
      <family val="2"/>
    </font>
    <font>
      <b/>
      <sz val="11"/>
      <name val="Calibri"/>
      <family val="2"/>
    </font>
    <font>
      <b/>
      <vertAlign val="superscript"/>
      <sz val="11"/>
      <name val="Calibri"/>
      <family val="2"/>
    </font>
    <font>
      <b/>
      <sz val="11"/>
      <color theme="1"/>
      <name val="Calibri"/>
      <family val="2"/>
    </font>
    <font>
      <b/>
      <sz val="14"/>
      <color theme="1"/>
      <name val="Calibri"/>
      <family val="2"/>
    </font>
    <font>
      <sz val="10"/>
      <color theme="1"/>
      <name val="Calibri"/>
      <family val="2"/>
    </font>
    <font>
      <b/>
      <sz val="14"/>
      <color rgb="FF000000"/>
      <name val="Calibri"/>
      <family val="2"/>
    </font>
    <font>
      <b/>
      <sz val="11"/>
      <color rgb="FF000000"/>
      <name val="Calibri"/>
      <family val="2"/>
    </font>
    <font>
      <u/>
      <sz val="11"/>
      <color theme="10"/>
      <name val="Calibri"/>
      <family val="2"/>
    </font>
    <font>
      <sz val="11"/>
      <color theme="1"/>
      <name val="Calibri"/>
      <family val="2"/>
      <scheme val="minor"/>
    </font>
    <font>
      <b/>
      <sz val="11"/>
      <color theme="1"/>
      <name val="Calibri"/>
      <family val="2"/>
      <scheme val="minor"/>
    </font>
    <font>
      <vertAlign val="superscript"/>
      <sz val="11"/>
      <color theme="1"/>
      <name val="Calibri"/>
      <family val="2"/>
      <scheme val="minor"/>
    </font>
    <font>
      <sz val="10"/>
      <color theme="1"/>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FFFFFF" tint="-4.9989318521683403E-2"/>
        <bgColor indexed="64"/>
      </patternFill>
    </fill>
    <fill>
      <patternFill patternType="solid">
        <fgColor rgb="FFF2F2F2"/>
        <bgColor rgb="FF000000"/>
      </patternFill>
    </fill>
    <fill>
      <patternFill patternType="solid">
        <fgColor theme="0" tint="-4.9989318521683403E-2"/>
        <bgColor indexed="64"/>
      </patternFill>
    </fill>
  </fills>
  <borders count="13">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s>
  <cellStyleXfs count="4">
    <xf numFmtId="0" fontId="0" fillId="0" borderId="0"/>
    <xf numFmtId="0" fontId="1" fillId="0" borderId="0"/>
    <xf numFmtId="0" fontId="11" fillId="0" borderId="0" applyNumberFormat="0" applyFill="0" applyBorder="0" applyAlignment="0" applyProtection="0">
      <alignment vertical="top"/>
      <protection locked="0"/>
    </xf>
    <xf numFmtId="0" fontId="12" fillId="0" borderId="0"/>
  </cellStyleXfs>
  <cellXfs count="62">
    <xf numFmtId="0" fontId="0" fillId="0" borderId="0" xfId="0"/>
    <xf numFmtId="0" fontId="1" fillId="0" borderId="0" xfId="1"/>
    <xf numFmtId="0" fontId="4" fillId="3" borderId="2" xfId="1" applyFont="1" applyFill="1" applyBorder="1" applyAlignment="1">
      <alignment horizontal="center" vertical="center" wrapText="1"/>
    </xf>
    <xf numFmtId="0" fontId="2" fillId="2" borderId="1" xfId="1" applyFont="1" applyFill="1" applyBorder="1" applyAlignment="1">
      <alignment vertical="center"/>
    </xf>
    <xf numFmtId="0" fontId="2" fillId="2" borderId="3" xfId="1" applyFont="1" applyFill="1" applyBorder="1" applyAlignment="1">
      <alignment vertical="center"/>
    </xf>
    <xf numFmtId="0" fontId="2" fillId="0" borderId="4" xfId="1" applyFont="1" applyBorder="1"/>
    <xf numFmtId="3" fontId="2" fillId="0" borderId="4" xfId="1" applyNumberFormat="1" applyFont="1" applyBorder="1" applyAlignment="1">
      <alignment horizontal="right"/>
    </xf>
    <xf numFmtId="164" fontId="2" fillId="0" borderId="4" xfId="1" applyNumberFormat="1" applyFont="1" applyBorder="1" applyAlignment="1">
      <alignment horizontal="right"/>
    </xf>
    <xf numFmtId="0" fontId="2" fillId="0" borderId="5" xfId="1" applyFont="1" applyBorder="1"/>
    <xf numFmtId="3" fontId="2" fillId="0" borderId="5" xfId="1" applyNumberFormat="1" applyFont="1" applyBorder="1" applyAlignment="1">
      <alignment horizontal="right"/>
    </xf>
    <xf numFmtId="164" fontId="2" fillId="0" borderId="5" xfId="1" applyNumberFormat="1" applyFont="1" applyBorder="1" applyAlignment="1">
      <alignment horizontal="right"/>
    </xf>
    <xf numFmtId="3" fontId="4" fillId="3" borderId="6" xfId="1" applyNumberFormat="1" applyFont="1" applyFill="1" applyBorder="1" applyAlignment="1">
      <alignment horizontal="right" vertical="center" wrapText="1"/>
    </xf>
    <xf numFmtId="0" fontId="4" fillId="3" borderId="6" xfId="1" applyFont="1" applyFill="1" applyBorder="1" applyAlignment="1">
      <alignment horizontal="right" vertical="center" wrapText="1"/>
    </xf>
    <xf numFmtId="0" fontId="2" fillId="0" borderId="5" xfId="1" applyNumberFormat="1" applyFont="1" applyBorder="1" applyAlignment="1">
      <alignment horizontal="right"/>
    </xf>
    <xf numFmtId="0" fontId="2" fillId="0" borderId="4" xfId="1" applyNumberFormat="1" applyFont="1" applyBorder="1" applyAlignment="1">
      <alignment horizontal="right"/>
    </xf>
    <xf numFmtId="3" fontId="2" fillId="0" borderId="4" xfId="1" applyNumberFormat="1" applyFont="1" applyBorder="1"/>
    <xf numFmtId="9" fontId="2" fillId="0" borderId="4" xfId="1" applyNumberFormat="1" applyFont="1" applyBorder="1"/>
    <xf numFmtId="3" fontId="2" fillId="0" borderId="5" xfId="1" applyNumberFormat="1" applyFont="1" applyBorder="1"/>
    <xf numFmtId="9" fontId="2" fillId="0" borderId="5" xfId="1" applyNumberFormat="1" applyFont="1" applyBorder="1"/>
    <xf numFmtId="9" fontId="4" fillId="3" borderId="6" xfId="1" applyNumberFormat="1" applyFont="1" applyFill="1" applyBorder="1" applyAlignment="1">
      <alignment vertical="center" wrapText="1"/>
    </xf>
    <xf numFmtId="3" fontId="3" fillId="0" borderId="4" xfId="0" applyNumberFormat="1" applyFont="1" applyBorder="1"/>
    <xf numFmtId="3" fontId="3" fillId="0" borderId="5" xfId="0" applyNumberFormat="1" applyFont="1" applyBorder="1"/>
    <xf numFmtId="3" fontId="6" fillId="3" borderId="6" xfId="0" applyNumberFormat="1" applyFont="1" applyFill="1" applyBorder="1" applyAlignment="1">
      <alignment horizontal="right" vertical="center" wrapText="1"/>
    </xf>
    <xf numFmtId="0" fontId="3" fillId="0" borderId="5" xfId="0" applyNumberFormat="1" applyFont="1" applyBorder="1" applyAlignment="1">
      <alignment horizontal="right"/>
    </xf>
    <xf numFmtId="3" fontId="4" fillId="3" borderId="6" xfId="1" applyNumberFormat="1" applyFont="1" applyFill="1" applyBorder="1" applyAlignment="1">
      <alignment vertical="center" wrapText="1"/>
    </xf>
    <xf numFmtId="165" fontId="2" fillId="0" borderId="4" xfId="1" applyNumberFormat="1" applyFont="1" applyBorder="1"/>
    <xf numFmtId="165" fontId="2" fillId="0" borderId="5" xfId="1" applyNumberFormat="1" applyFont="1" applyBorder="1"/>
    <xf numFmtId="165" fontId="4" fillId="3" borderId="6" xfId="1" applyNumberFormat="1" applyFont="1" applyFill="1" applyBorder="1" applyAlignment="1">
      <alignment vertical="center" wrapText="1"/>
    </xf>
    <xf numFmtId="0" fontId="7" fillId="0" borderId="0" xfId="0" applyFont="1" applyBorder="1" applyAlignment="1">
      <alignment vertical="top"/>
    </xf>
    <xf numFmtId="0" fontId="3" fillId="0" borderId="0" xfId="0" applyFont="1" applyBorder="1" applyAlignment="1">
      <alignment vertical="top"/>
    </xf>
    <xf numFmtId="0" fontId="8" fillId="0" borderId="0" xfId="0" applyFont="1"/>
    <xf numFmtId="0" fontId="10" fillId="0" borderId="4" xfId="0" applyFont="1" applyBorder="1" applyAlignment="1">
      <alignment horizontal="left" vertical="top"/>
    </xf>
    <xf numFmtId="49" fontId="3" fillId="0" borderId="8" xfId="0" applyNumberFormat="1" applyFont="1" applyBorder="1" applyAlignment="1">
      <alignment horizontal="left" vertical="top" wrapText="1"/>
    </xf>
    <xf numFmtId="0" fontId="10" fillId="0" borderId="11" xfId="0" applyFont="1" applyBorder="1" applyAlignment="1">
      <alignment horizontal="left" vertical="top"/>
    </xf>
    <xf numFmtId="49" fontId="3" fillId="0" borderId="10" xfId="0" applyNumberFormat="1" applyFont="1" applyBorder="1" applyAlignment="1">
      <alignment horizontal="left" vertical="top" wrapText="1"/>
    </xf>
    <xf numFmtId="0" fontId="3" fillId="0" borderId="5" xfId="0" applyFont="1" applyBorder="1" applyAlignment="1">
      <alignment horizontal="left" vertical="top"/>
    </xf>
    <xf numFmtId="49" fontId="3" fillId="0" borderId="12" xfId="0" applyNumberFormat="1" applyFont="1" applyBorder="1" applyAlignment="1">
      <alignment horizontal="left" vertical="top" wrapText="1"/>
    </xf>
    <xf numFmtId="49" fontId="2" fillId="0" borderId="8" xfId="0" applyNumberFormat="1" applyFont="1" applyFill="1" applyBorder="1" applyAlignment="1">
      <alignment horizontal="left" vertical="top" wrapText="1"/>
    </xf>
    <xf numFmtId="49" fontId="2" fillId="0" borderId="12" xfId="0" applyNumberFormat="1" applyFont="1" applyFill="1" applyBorder="1" applyAlignment="1">
      <alignment horizontal="left" vertical="top" wrapText="1"/>
    </xf>
    <xf numFmtId="49" fontId="3" fillId="0" borderId="12" xfId="0" applyNumberFormat="1" applyFont="1" applyFill="1" applyBorder="1" applyAlignment="1">
      <alignment horizontal="left" vertical="top" wrapText="1"/>
    </xf>
    <xf numFmtId="49" fontId="3" fillId="0" borderId="10" xfId="0" applyNumberFormat="1" applyFont="1" applyFill="1" applyBorder="1" applyAlignment="1">
      <alignment horizontal="left" vertical="top" wrapText="1"/>
    </xf>
    <xf numFmtId="0" fontId="10" fillId="0" borderId="5" xfId="0" applyFont="1" applyBorder="1" applyAlignment="1">
      <alignment horizontal="left" vertical="top"/>
    </xf>
    <xf numFmtId="49" fontId="6" fillId="0" borderId="0" xfId="0" applyNumberFormat="1" applyFont="1" applyBorder="1" applyAlignment="1">
      <alignment vertical="top"/>
    </xf>
    <xf numFmtId="49" fontId="3" fillId="0" borderId="0" xfId="0" applyNumberFormat="1" applyFont="1" applyBorder="1" applyAlignment="1">
      <alignment vertical="top"/>
    </xf>
    <xf numFmtId="0" fontId="3" fillId="0" borderId="0" xfId="0" applyFont="1" applyAlignment="1">
      <alignment vertical="top"/>
    </xf>
    <xf numFmtId="0" fontId="11" fillId="0" borderId="0" xfId="2" applyFont="1" applyAlignment="1" applyProtection="1">
      <alignment vertical="top"/>
    </xf>
    <xf numFmtId="0" fontId="12" fillId="0" borderId="0" xfId="3" applyFont="1"/>
    <xf numFmtId="49" fontId="12" fillId="0" borderId="4" xfId="3" applyNumberFormat="1" applyFont="1" applyBorder="1" applyAlignment="1">
      <alignment horizontal="left" vertical="top" wrapText="1"/>
    </xf>
    <xf numFmtId="49" fontId="12" fillId="0" borderId="8" xfId="3" applyNumberFormat="1" applyFont="1" applyBorder="1" applyAlignment="1">
      <alignment horizontal="left" vertical="top" wrapText="1"/>
    </xf>
    <xf numFmtId="49" fontId="12" fillId="0" borderId="5" xfId="3" applyNumberFormat="1" applyFont="1" applyBorder="1" applyAlignment="1">
      <alignment horizontal="left" vertical="top" wrapText="1"/>
    </xf>
    <xf numFmtId="49" fontId="12" fillId="0" borderId="12" xfId="3" applyNumberFormat="1" applyFont="1" applyFill="1" applyBorder="1" applyAlignment="1">
      <alignment horizontal="left" vertical="top" wrapText="1"/>
    </xf>
    <xf numFmtId="49" fontId="12" fillId="0" borderId="12" xfId="3" applyNumberFormat="1" applyFont="1" applyBorder="1" applyAlignment="1">
      <alignment horizontal="left" vertical="top" wrapText="1"/>
    </xf>
    <xf numFmtId="49" fontId="12" fillId="0" borderId="11" xfId="3" applyNumberFormat="1" applyFont="1" applyBorder="1" applyAlignment="1">
      <alignment horizontal="left" vertical="top" wrapText="1"/>
    </xf>
    <xf numFmtId="49" fontId="12" fillId="0" borderId="10" xfId="3" applyNumberFormat="1" applyFont="1" applyBorder="1" applyAlignment="1">
      <alignment horizontal="left" vertical="top" wrapText="1"/>
    </xf>
    <xf numFmtId="0" fontId="12" fillId="0" borderId="0" xfId="3" applyFont="1" applyAlignment="1">
      <alignment vertical="top"/>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10" xfId="0" applyFont="1" applyFill="1" applyBorder="1" applyAlignment="1">
      <alignment horizontal="center" vertical="center"/>
    </xf>
    <xf numFmtId="49" fontId="13" fillId="5" borderId="4" xfId="3" applyNumberFormat="1" applyFont="1" applyFill="1" applyBorder="1" applyAlignment="1">
      <alignment horizontal="left" vertical="top" wrapText="1"/>
    </xf>
    <xf numFmtId="49" fontId="13" fillId="5" borderId="11" xfId="3" applyNumberFormat="1" applyFont="1" applyFill="1" applyBorder="1" applyAlignment="1">
      <alignment horizontal="left" vertical="top" wrapText="1"/>
    </xf>
    <xf numFmtId="0" fontId="6" fillId="3" borderId="6" xfId="0" applyFont="1" applyFill="1" applyBorder="1" applyAlignment="1">
      <alignment vertical="center" wrapText="1"/>
    </xf>
  </cellXfs>
  <cellStyles count="4">
    <cellStyle name="Link" xfId="2" builtinId="8"/>
    <cellStyle name="Standard" xfId="0" builtinId="0"/>
    <cellStyle name="Standard 2" xfId="1"/>
    <cellStyle name="Standard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Fläche der Bauzonen nach Hauptnutzungen (in Hektaren)</a:t>
            </a:r>
          </a:p>
        </c:rich>
      </c:tx>
      <c:overlay val="0"/>
    </c:title>
    <c:autoTitleDeleted val="0"/>
    <c:plotArea>
      <c:layout/>
      <c:barChart>
        <c:barDir val="bar"/>
        <c:grouping val="clustered"/>
        <c:varyColors val="0"/>
        <c:ser>
          <c:idx val="0"/>
          <c:order val="0"/>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0-F14F-4145-97F8-7FB4A06717E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Statistik_Hauptnutzung!$C$2:$C$10</c:f>
              <c:numCache>
                <c:formatCode>#,##0</c:formatCode>
                <c:ptCount val="9"/>
                <c:pt idx="0">
                  <c:v>4555.8375276634406</c:v>
                </c:pt>
                <c:pt idx="1">
                  <c:v>1855.71595867322</c:v>
                </c:pt>
                <c:pt idx="2">
                  <c:v>785.91268480682993</c:v>
                </c:pt>
                <c:pt idx="3">
                  <c:v>741.84239734534697</c:v>
                </c:pt>
                <c:pt idx="4">
                  <c:v>979.92266180580702</c:v>
                </c:pt>
                <c:pt idx="5">
                  <c:v>422.37159721045197</c:v>
                </c:pt>
                <c:pt idx="6">
                  <c:v>403.527633541635</c:v>
                </c:pt>
                <c:pt idx="7" formatCode="General">
                  <c:v>0</c:v>
                </c:pt>
                <c:pt idx="8">
                  <c:v>364.42078172044199</c:v>
                </c:pt>
              </c:numCache>
            </c:numRef>
          </c:val>
          <c:extLst>
            <c:ext xmlns:c16="http://schemas.microsoft.com/office/drawing/2014/chart" uri="{C3380CC4-5D6E-409C-BE32-E72D297353CC}">
              <c16:uniqueId val="{00000001-F14F-4145-97F8-7FB4A06717E5}"/>
            </c:ext>
          </c:extLst>
        </c:ser>
        <c:dLbls>
          <c:showLegendKey val="0"/>
          <c:showVal val="0"/>
          <c:showCatName val="0"/>
          <c:showSerName val="0"/>
          <c:showPercent val="0"/>
          <c:showBubbleSize val="0"/>
        </c:dLbls>
        <c:gapWidth val="70"/>
        <c:axId val="426595008"/>
        <c:axId val="426594616"/>
      </c:barChart>
      <c:catAx>
        <c:axId val="426595008"/>
        <c:scaling>
          <c:orientation val="maxMin"/>
        </c:scaling>
        <c:delete val="0"/>
        <c:axPos val="l"/>
        <c:numFmt formatCode="General" sourceLinked="1"/>
        <c:majorTickMark val="out"/>
        <c:minorTickMark val="none"/>
        <c:tickLblPos val="nextTo"/>
        <c:crossAx val="426594616"/>
        <c:crosses val="autoZero"/>
        <c:auto val="1"/>
        <c:lblAlgn val="ctr"/>
        <c:lblOffset val="100"/>
        <c:noMultiLvlLbl val="0"/>
      </c:catAx>
      <c:valAx>
        <c:axId val="426594616"/>
        <c:scaling>
          <c:orientation val="minMax"/>
        </c:scaling>
        <c:delete val="0"/>
        <c:axPos val="t"/>
        <c:majorGridlines/>
        <c:numFmt formatCode="#,##0" sourceLinked="1"/>
        <c:majorTickMark val="out"/>
        <c:minorTickMark val="none"/>
        <c:tickLblPos val="high"/>
        <c:crossAx val="426595008"/>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Überbaute / unüberbaute Bauzonen nach Hauptnutzungen (in Prozenten)</a:t>
            </a:r>
          </a:p>
        </c:rich>
      </c:tx>
      <c:overlay val="0"/>
    </c:title>
    <c:autoTitleDeleted val="0"/>
    <c:plotArea>
      <c:layout/>
      <c:barChart>
        <c:barDir val="bar"/>
        <c:grouping val="percentStacked"/>
        <c:varyColors val="0"/>
        <c:ser>
          <c:idx val="0"/>
          <c:order val="0"/>
          <c:tx>
            <c:v>Überbaut</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0-3E8F-45C1-AC27-FE8C960221AE}"/>
                </c:ext>
              </c:extLst>
            </c:dLbl>
            <c:dLbl>
              <c:idx val="5"/>
              <c:delete val="1"/>
              <c:extLst>
                <c:ext xmlns:c15="http://schemas.microsoft.com/office/drawing/2012/chart" uri="{CE6537A1-D6FC-4f65-9D91-7224C49458BB}"/>
                <c:ext xmlns:c16="http://schemas.microsoft.com/office/drawing/2014/chart" uri="{C3380CC4-5D6E-409C-BE32-E72D297353CC}">
                  <c16:uniqueId val="{00000001-3E8F-45C1-AC27-FE8C960221AE}"/>
                </c:ext>
              </c:extLst>
            </c:dLbl>
            <c:dLbl>
              <c:idx val="6"/>
              <c:delete val="1"/>
              <c:extLst>
                <c:ext xmlns:c15="http://schemas.microsoft.com/office/drawing/2012/chart" uri="{CE6537A1-D6FC-4f65-9D91-7224C49458BB}"/>
                <c:ext xmlns:c16="http://schemas.microsoft.com/office/drawing/2014/chart" uri="{C3380CC4-5D6E-409C-BE32-E72D297353CC}">
                  <c16:uniqueId val="{00000002-3E8F-45C1-AC27-FE8C960221AE}"/>
                </c:ext>
              </c:extLst>
            </c:dLbl>
            <c:dLbl>
              <c:idx val="7"/>
              <c:delete val="1"/>
              <c:extLst>
                <c:ext xmlns:c15="http://schemas.microsoft.com/office/drawing/2012/chart" uri="{CE6537A1-D6FC-4f65-9D91-7224C49458BB}"/>
                <c:ext xmlns:c16="http://schemas.microsoft.com/office/drawing/2014/chart" uri="{C3380CC4-5D6E-409C-BE32-E72D297353CC}">
                  <c16:uniqueId val="{00000003-3E8F-45C1-AC27-FE8C960221AE}"/>
                </c:ext>
              </c:extLst>
            </c:dLbl>
            <c:dLbl>
              <c:idx val="8"/>
              <c:delete val="1"/>
              <c:extLst>
                <c:ext xmlns:c15="http://schemas.microsoft.com/office/drawing/2012/chart" uri="{CE6537A1-D6FC-4f65-9D91-7224C49458BB}"/>
                <c:ext xmlns:c16="http://schemas.microsoft.com/office/drawing/2014/chart" uri="{C3380CC4-5D6E-409C-BE32-E72D297353CC}">
                  <c16:uniqueId val="{00000004-3E8F-45C1-AC27-FE8C960221AE}"/>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Analyse_unüberbaut_Hauptnutzung!$H$2:$H$10</c:f>
              <c:numCache>
                <c:formatCode>0%</c:formatCode>
                <c:ptCount val="9"/>
                <c:pt idx="0">
                  <c:v>0.84267660828067803</c:v>
                </c:pt>
                <c:pt idx="1">
                  <c:v>0.61287371825583614</c:v>
                </c:pt>
                <c:pt idx="2">
                  <c:v>0.80732322092534448</c:v>
                </c:pt>
                <c:pt idx="3">
                  <c:v>0.87585899814947754</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5-3E8F-45C1-AC27-FE8C960221AE}"/>
            </c:ext>
          </c:extLst>
        </c:ser>
        <c:ser>
          <c:idx val="1"/>
          <c:order val="1"/>
          <c:tx>
            <c:v>Unschärfe</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6-3E8F-45C1-AC27-FE8C960221AE}"/>
                </c:ext>
              </c:extLst>
            </c:dLbl>
            <c:dLbl>
              <c:idx val="5"/>
              <c:delete val="1"/>
              <c:extLst>
                <c:ext xmlns:c15="http://schemas.microsoft.com/office/drawing/2012/chart" uri="{CE6537A1-D6FC-4f65-9D91-7224C49458BB}"/>
                <c:ext xmlns:c16="http://schemas.microsoft.com/office/drawing/2014/chart" uri="{C3380CC4-5D6E-409C-BE32-E72D297353CC}">
                  <c16:uniqueId val="{00000007-3E8F-45C1-AC27-FE8C960221AE}"/>
                </c:ext>
              </c:extLst>
            </c:dLbl>
            <c:dLbl>
              <c:idx val="6"/>
              <c:delete val="1"/>
              <c:extLst>
                <c:ext xmlns:c15="http://schemas.microsoft.com/office/drawing/2012/chart" uri="{CE6537A1-D6FC-4f65-9D91-7224C49458BB}"/>
                <c:ext xmlns:c16="http://schemas.microsoft.com/office/drawing/2014/chart" uri="{C3380CC4-5D6E-409C-BE32-E72D297353CC}">
                  <c16:uniqueId val="{00000008-3E8F-45C1-AC27-FE8C960221AE}"/>
                </c:ext>
              </c:extLst>
            </c:dLbl>
            <c:dLbl>
              <c:idx val="7"/>
              <c:delete val="1"/>
              <c:extLst>
                <c:ext xmlns:c15="http://schemas.microsoft.com/office/drawing/2012/chart" uri="{CE6537A1-D6FC-4f65-9D91-7224C49458BB}"/>
                <c:ext xmlns:c16="http://schemas.microsoft.com/office/drawing/2014/chart" uri="{C3380CC4-5D6E-409C-BE32-E72D297353CC}">
                  <c16:uniqueId val="{00000009-3E8F-45C1-AC27-FE8C960221AE}"/>
                </c:ext>
              </c:extLst>
            </c:dLbl>
            <c:dLbl>
              <c:idx val="8"/>
              <c:delete val="1"/>
              <c:extLst>
                <c:ext xmlns:c15="http://schemas.microsoft.com/office/drawing/2012/chart" uri="{CE6537A1-D6FC-4f65-9D91-7224C49458BB}"/>
                <c:ext xmlns:c16="http://schemas.microsoft.com/office/drawing/2014/chart" uri="{C3380CC4-5D6E-409C-BE32-E72D297353CC}">
                  <c16:uniqueId val="{0000000A-3E8F-45C1-AC27-FE8C960221AE}"/>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Analyse_unüberbaut_Hauptnutzung!$I$2:$I$10</c:f>
              <c:numCache>
                <c:formatCode>0%</c:formatCode>
                <c:ptCount val="9"/>
                <c:pt idx="0">
                  <c:v>6.4306262800718758E-2</c:v>
                </c:pt>
                <c:pt idx="1">
                  <c:v>7.2365555673913104E-2</c:v>
                </c:pt>
                <c:pt idx="2">
                  <c:v>7.0781759772459457E-2</c:v>
                </c:pt>
                <c:pt idx="3">
                  <c:v>7.1796085642323884E-2</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B-3E8F-45C1-AC27-FE8C960221AE}"/>
            </c:ext>
          </c:extLst>
        </c:ser>
        <c:ser>
          <c:idx val="2"/>
          <c:order val="2"/>
          <c:tx>
            <c:v>Unüberbaut</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C-3E8F-45C1-AC27-FE8C960221AE}"/>
                </c:ext>
              </c:extLst>
            </c:dLbl>
            <c:dLbl>
              <c:idx val="5"/>
              <c:delete val="1"/>
              <c:extLst>
                <c:ext xmlns:c15="http://schemas.microsoft.com/office/drawing/2012/chart" uri="{CE6537A1-D6FC-4f65-9D91-7224C49458BB}"/>
                <c:ext xmlns:c16="http://schemas.microsoft.com/office/drawing/2014/chart" uri="{C3380CC4-5D6E-409C-BE32-E72D297353CC}">
                  <c16:uniqueId val="{0000000D-3E8F-45C1-AC27-FE8C960221AE}"/>
                </c:ext>
              </c:extLst>
            </c:dLbl>
            <c:dLbl>
              <c:idx val="6"/>
              <c:delete val="1"/>
              <c:extLst>
                <c:ext xmlns:c15="http://schemas.microsoft.com/office/drawing/2012/chart" uri="{CE6537A1-D6FC-4f65-9D91-7224C49458BB}"/>
                <c:ext xmlns:c16="http://schemas.microsoft.com/office/drawing/2014/chart" uri="{C3380CC4-5D6E-409C-BE32-E72D297353CC}">
                  <c16:uniqueId val="{0000000E-3E8F-45C1-AC27-FE8C960221AE}"/>
                </c:ext>
              </c:extLst>
            </c:dLbl>
            <c:dLbl>
              <c:idx val="7"/>
              <c:delete val="1"/>
              <c:extLst>
                <c:ext xmlns:c15="http://schemas.microsoft.com/office/drawing/2012/chart" uri="{CE6537A1-D6FC-4f65-9D91-7224C49458BB}"/>
                <c:ext xmlns:c16="http://schemas.microsoft.com/office/drawing/2014/chart" uri="{C3380CC4-5D6E-409C-BE32-E72D297353CC}">
                  <c16:uniqueId val="{0000000F-3E8F-45C1-AC27-FE8C960221AE}"/>
                </c:ext>
              </c:extLst>
            </c:dLbl>
            <c:dLbl>
              <c:idx val="8"/>
              <c:delete val="1"/>
              <c:extLst>
                <c:ext xmlns:c15="http://schemas.microsoft.com/office/drawing/2012/chart" uri="{CE6537A1-D6FC-4f65-9D91-7224C49458BB}"/>
                <c:ext xmlns:c16="http://schemas.microsoft.com/office/drawing/2014/chart" uri="{C3380CC4-5D6E-409C-BE32-E72D297353CC}">
                  <c16:uniqueId val="{00000010-3E8F-45C1-AC27-FE8C960221AE}"/>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Analyse_unüberbaut_Hauptnutzung!$J$2:$J$10</c:f>
              <c:numCache>
                <c:formatCode>0%</c:formatCode>
                <c:ptCount val="9"/>
                <c:pt idx="0">
                  <c:v>9.3017128918603253E-2</c:v>
                </c:pt>
                <c:pt idx="1">
                  <c:v>0.31476072607025068</c:v>
                </c:pt>
                <c:pt idx="2">
                  <c:v>0.12189501930219611</c:v>
                </c:pt>
                <c:pt idx="3">
                  <c:v>5.2344916208198665E-2</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11-3E8F-45C1-AC27-FE8C960221AE}"/>
            </c:ext>
          </c:extLst>
        </c:ser>
        <c:dLbls>
          <c:showLegendKey val="0"/>
          <c:showVal val="0"/>
          <c:showCatName val="0"/>
          <c:showSerName val="0"/>
          <c:showPercent val="0"/>
          <c:showBubbleSize val="0"/>
        </c:dLbls>
        <c:gapWidth val="50"/>
        <c:overlap val="100"/>
        <c:axId val="426584816"/>
        <c:axId val="426585208"/>
      </c:barChart>
      <c:catAx>
        <c:axId val="426584816"/>
        <c:scaling>
          <c:orientation val="maxMin"/>
        </c:scaling>
        <c:delete val="0"/>
        <c:axPos val="l"/>
        <c:numFmt formatCode="General" sourceLinked="1"/>
        <c:majorTickMark val="out"/>
        <c:minorTickMark val="none"/>
        <c:tickLblPos val="nextTo"/>
        <c:crossAx val="426585208"/>
        <c:crosses val="autoZero"/>
        <c:auto val="1"/>
        <c:lblAlgn val="ctr"/>
        <c:lblOffset val="100"/>
        <c:noMultiLvlLbl val="0"/>
      </c:catAx>
      <c:valAx>
        <c:axId val="426585208"/>
        <c:scaling>
          <c:orientation val="minMax"/>
        </c:scaling>
        <c:delete val="0"/>
        <c:axPos val="t"/>
        <c:majorGridlines/>
        <c:numFmt formatCode="0%" sourceLinked="1"/>
        <c:majorTickMark val="out"/>
        <c:minorTickMark val="none"/>
        <c:tickLblPos val="high"/>
        <c:crossAx val="426584816"/>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Überbaute / unüberbaute Bauzonen nach Gemeindetypen BFS (in Hektaren)</a:t>
            </a:r>
          </a:p>
        </c:rich>
      </c:tx>
      <c:overlay val="0"/>
    </c:title>
    <c:autoTitleDeleted val="0"/>
    <c:plotArea>
      <c:layout/>
      <c:barChart>
        <c:barDir val="bar"/>
        <c:grouping val="stacked"/>
        <c:varyColors val="0"/>
        <c:ser>
          <c:idx val="0"/>
          <c:order val="0"/>
          <c:tx>
            <c:v>Überbaut</c:v>
          </c:tx>
          <c:invertIfNegative val="0"/>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Anal_unüb_Gemtypen_BFS9!$E$2:$E$10</c:f>
              <c:numCache>
                <c:formatCode>#,##0</c:formatCode>
                <c:ptCount val="9"/>
                <c:pt idx="0" formatCode="General">
                  <c:v>0</c:v>
                </c:pt>
                <c:pt idx="1">
                  <c:v>3244.4202467932701</c:v>
                </c:pt>
                <c:pt idx="2">
                  <c:v>428.71547970974524</c:v>
                </c:pt>
                <c:pt idx="3">
                  <c:v>329.178454366479</c:v>
                </c:pt>
                <c:pt idx="4">
                  <c:v>639.77591687730092</c:v>
                </c:pt>
                <c:pt idx="5">
                  <c:v>100.6425668028304</c:v>
                </c:pt>
                <c:pt idx="6">
                  <c:v>1280.364218159275</c:v>
                </c:pt>
                <c:pt idx="7">
                  <c:v>2210.0058178182544</c:v>
                </c:pt>
                <c:pt idx="8">
                  <c:v>197.79212804721089</c:v>
                </c:pt>
              </c:numCache>
            </c:numRef>
          </c:val>
          <c:extLst>
            <c:ext xmlns:c16="http://schemas.microsoft.com/office/drawing/2014/chart" uri="{C3380CC4-5D6E-409C-BE32-E72D297353CC}">
              <c16:uniqueId val="{00000000-03F3-41D2-BC3D-268EE10DCADE}"/>
            </c:ext>
          </c:extLst>
        </c:ser>
        <c:ser>
          <c:idx val="1"/>
          <c:order val="1"/>
          <c:tx>
            <c:v>Unschärfe</c:v>
          </c:tx>
          <c:invertIfNegative val="0"/>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Anal_unüb_Gemtypen_BFS9!$F$2:$F$10</c:f>
              <c:numCache>
                <c:formatCode>#,##0</c:formatCode>
                <c:ptCount val="9"/>
                <c:pt idx="0" formatCode="General">
                  <c:v>0</c:v>
                </c:pt>
                <c:pt idx="1">
                  <c:v>195.28997482822791</c:v>
                </c:pt>
                <c:pt idx="2">
                  <c:v>25.802674459022008</c:v>
                </c:pt>
                <c:pt idx="3">
                  <c:v>21.767888673596204</c:v>
                </c:pt>
                <c:pt idx="4">
                  <c:v>37.214057906767877</c:v>
                </c:pt>
                <c:pt idx="5">
                  <c:v>8.0289349686201987</c:v>
                </c:pt>
                <c:pt idx="6">
                  <c:v>77.454453284747984</c:v>
                </c:pt>
                <c:pt idx="7">
                  <c:v>154.91491005153205</c:v>
                </c:pt>
                <c:pt idx="8">
                  <c:v>15.675570832159796</c:v>
                </c:pt>
              </c:numCache>
            </c:numRef>
          </c:val>
          <c:extLst>
            <c:ext xmlns:c16="http://schemas.microsoft.com/office/drawing/2014/chart" uri="{C3380CC4-5D6E-409C-BE32-E72D297353CC}">
              <c16:uniqueId val="{00000001-03F3-41D2-BC3D-268EE10DCADE}"/>
            </c:ext>
          </c:extLst>
        </c:ser>
        <c:ser>
          <c:idx val="2"/>
          <c:order val="2"/>
          <c:tx>
            <c:v>Unüberbaut</c:v>
          </c:tx>
          <c:invertIfNegative val="0"/>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Anal_unüb_Gemtypen_BFS9!$G$2:$G$10</c:f>
              <c:numCache>
                <c:formatCode>#,##0</c:formatCode>
                <c:ptCount val="9"/>
                <c:pt idx="0" formatCode="General">
                  <c:v>0</c:v>
                </c:pt>
                <c:pt idx="1">
                  <c:v>454.08827852393205</c:v>
                </c:pt>
                <c:pt idx="2">
                  <c:v>58.068566914325693</c:v>
                </c:pt>
                <c:pt idx="3">
                  <c:v>61.017771369276801</c:v>
                </c:pt>
                <c:pt idx="4">
                  <c:v>67.905139345079107</c:v>
                </c:pt>
                <c:pt idx="5">
                  <c:v>19.4314788278744</c:v>
                </c:pt>
                <c:pt idx="6">
                  <c:v>168.53238880580702</c:v>
                </c:pt>
                <c:pt idx="7">
                  <c:v>285.69999553655401</c:v>
                </c:pt>
                <c:pt idx="8">
                  <c:v>27.764329865267303</c:v>
                </c:pt>
              </c:numCache>
            </c:numRef>
          </c:val>
          <c:extLst>
            <c:ext xmlns:c16="http://schemas.microsoft.com/office/drawing/2014/chart" uri="{C3380CC4-5D6E-409C-BE32-E72D297353CC}">
              <c16:uniqueId val="{00000002-03F3-41D2-BC3D-268EE10DCADE}"/>
            </c:ext>
          </c:extLst>
        </c:ser>
        <c:dLbls>
          <c:showLegendKey val="0"/>
          <c:showVal val="0"/>
          <c:showCatName val="0"/>
          <c:showSerName val="0"/>
          <c:showPercent val="0"/>
          <c:showBubbleSize val="0"/>
        </c:dLbls>
        <c:gapWidth val="50"/>
        <c:overlap val="100"/>
        <c:axId val="439070032"/>
        <c:axId val="439069640"/>
      </c:barChart>
      <c:catAx>
        <c:axId val="439070032"/>
        <c:scaling>
          <c:orientation val="maxMin"/>
        </c:scaling>
        <c:delete val="0"/>
        <c:axPos val="l"/>
        <c:numFmt formatCode="General" sourceLinked="1"/>
        <c:majorTickMark val="out"/>
        <c:minorTickMark val="none"/>
        <c:tickLblPos val="nextTo"/>
        <c:crossAx val="439069640"/>
        <c:crosses val="autoZero"/>
        <c:auto val="1"/>
        <c:lblAlgn val="ctr"/>
        <c:lblOffset val="100"/>
        <c:noMultiLvlLbl val="0"/>
      </c:catAx>
      <c:valAx>
        <c:axId val="439069640"/>
        <c:scaling>
          <c:orientation val="minMax"/>
        </c:scaling>
        <c:delete val="0"/>
        <c:axPos val="t"/>
        <c:majorGridlines/>
        <c:numFmt formatCode="General" sourceLinked="1"/>
        <c:majorTickMark val="out"/>
        <c:minorTickMark val="none"/>
        <c:tickLblPos val="high"/>
        <c:crossAx val="43907003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Überbaute / unüberbaute Bauzonen nach Gemeindetypen BFS (in Prozenten)</a:t>
            </a:r>
          </a:p>
        </c:rich>
      </c:tx>
      <c:overlay val="0"/>
    </c:title>
    <c:autoTitleDeleted val="0"/>
    <c:plotArea>
      <c:layout/>
      <c:barChart>
        <c:barDir val="bar"/>
        <c:grouping val="percentStacked"/>
        <c:varyColors val="0"/>
        <c:ser>
          <c:idx val="0"/>
          <c:order val="0"/>
          <c:tx>
            <c:v>Überbaut</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2452-4FBC-8F4F-3F270A02DE84}"/>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Anal_unüb_Gemtypen_BFS9!$H$2:$H$10</c:f>
              <c:numCache>
                <c:formatCode>0%</c:formatCode>
                <c:ptCount val="9"/>
                <c:pt idx="0" formatCode="General">
                  <c:v>0</c:v>
                </c:pt>
                <c:pt idx="1">
                  <c:v>0.83322756600581516</c:v>
                </c:pt>
                <c:pt idx="2">
                  <c:v>0.83637648436126433</c:v>
                </c:pt>
                <c:pt idx="3">
                  <c:v>0.79904642868817399</c:v>
                </c:pt>
                <c:pt idx="4">
                  <c:v>0.85888053867188929</c:v>
                </c:pt>
                <c:pt idx="5">
                  <c:v>0.78563797916315381</c:v>
                </c:pt>
                <c:pt idx="6">
                  <c:v>0.83883993106389798</c:v>
                </c:pt>
                <c:pt idx="7">
                  <c:v>0.83376916142802693</c:v>
                </c:pt>
                <c:pt idx="8">
                  <c:v>0.8199248212458079</c:v>
                </c:pt>
              </c:numCache>
            </c:numRef>
          </c:val>
          <c:extLst>
            <c:ext xmlns:c16="http://schemas.microsoft.com/office/drawing/2014/chart" uri="{C3380CC4-5D6E-409C-BE32-E72D297353CC}">
              <c16:uniqueId val="{00000001-2452-4FBC-8F4F-3F270A02DE84}"/>
            </c:ext>
          </c:extLst>
        </c:ser>
        <c:ser>
          <c:idx val="1"/>
          <c:order val="1"/>
          <c:tx>
            <c:v>Unschärfe</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2-2452-4FBC-8F4F-3F270A02DE84}"/>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Anal_unüb_Gemtypen_BFS9!$I$2:$I$10</c:f>
              <c:numCache>
                <c:formatCode>0%</c:formatCode>
                <c:ptCount val="9"/>
                <c:pt idx="0" formatCode="General">
                  <c:v>0</c:v>
                </c:pt>
                <c:pt idx="1">
                  <c:v>5.015410397351943E-2</c:v>
                </c:pt>
                <c:pt idx="2">
                  <c:v>5.0338164056417806E-2</c:v>
                </c:pt>
                <c:pt idx="3">
                  <c:v>5.2839283598295018E-2</c:v>
                </c:pt>
                <c:pt idx="4">
                  <c:v>4.9958789097810902E-2</c:v>
                </c:pt>
                <c:pt idx="5">
                  <c:v>6.2675629646219991E-2</c:v>
                </c:pt>
                <c:pt idx="6">
                  <c:v>5.074484848333017E-2</c:v>
                </c:pt>
                <c:pt idx="7">
                  <c:v>5.844476679879318E-2</c:v>
                </c:pt>
                <c:pt idx="8">
                  <c:v>6.4981300011175344E-2</c:v>
                </c:pt>
              </c:numCache>
            </c:numRef>
          </c:val>
          <c:extLst>
            <c:ext xmlns:c16="http://schemas.microsoft.com/office/drawing/2014/chart" uri="{C3380CC4-5D6E-409C-BE32-E72D297353CC}">
              <c16:uniqueId val="{00000003-2452-4FBC-8F4F-3F270A02DE84}"/>
            </c:ext>
          </c:extLst>
        </c:ser>
        <c:ser>
          <c:idx val="2"/>
          <c:order val="2"/>
          <c:tx>
            <c:v>Unüberbaut</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4-2452-4FBC-8F4F-3F270A02DE84}"/>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Anal_unüb_Gemtypen_BFS9!$J$2:$J$10</c:f>
              <c:numCache>
                <c:formatCode>0%</c:formatCode>
                <c:ptCount val="9"/>
                <c:pt idx="0" formatCode="General">
                  <c:v>0</c:v>
                </c:pt>
                <c:pt idx="1">
                  <c:v>0.11661833002066549</c:v>
                </c:pt>
                <c:pt idx="2">
                  <c:v>0.11328535158231788</c:v>
                </c:pt>
                <c:pt idx="3">
                  <c:v>0.14811428771353111</c:v>
                </c:pt>
                <c:pt idx="4">
                  <c:v>9.116067223029993E-2</c:v>
                </c:pt>
                <c:pt idx="5">
                  <c:v>0.1516863911906261</c:v>
                </c:pt>
                <c:pt idx="6">
                  <c:v>0.11041522045277184</c:v>
                </c:pt>
                <c:pt idx="7">
                  <c:v>0.10778607177317996</c:v>
                </c:pt>
                <c:pt idx="8">
                  <c:v>0.11509387874301677</c:v>
                </c:pt>
              </c:numCache>
            </c:numRef>
          </c:val>
          <c:extLst>
            <c:ext xmlns:c16="http://schemas.microsoft.com/office/drawing/2014/chart" uri="{C3380CC4-5D6E-409C-BE32-E72D297353CC}">
              <c16:uniqueId val="{00000005-2452-4FBC-8F4F-3F270A02DE84}"/>
            </c:ext>
          </c:extLst>
        </c:ser>
        <c:dLbls>
          <c:showLegendKey val="0"/>
          <c:showVal val="0"/>
          <c:showCatName val="0"/>
          <c:showSerName val="0"/>
          <c:showPercent val="0"/>
          <c:showBubbleSize val="0"/>
        </c:dLbls>
        <c:gapWidth val="50"/>
        <c:overlap val="100"/>
        <c:axId val="426719288"/>
        <c:axId val="426718504"/>
      </c:barChart>
      <c:catAx>
        <c:axId val="426719288"/>
        <c:scaling>
          <c:orientation val="maxMin"/>
        </c:scaling>
        <c:delete val="0"/>
        <c:axPos val="l"/>
        <c:numFmt formatCode="General" sourceLinked="1"/>
        <c:majorTickMark val="out"/>
        <c:minorTickMark val="none"/>
        <c:tickLblPos val="nextTo"/>
        <c:crossAx val="426718504"/>
        <c:crosses val="autoZero"/>
        <c:auto val="1"/>
        <c:lblAlgn val="ctr"/>
        <c:lblOffset val="100"/>
        <c:noMultiLvlLbl val="0"/>
      </c:catAx>
      <c:valAx>
        <c:axId val="426718504"/>
        <c:scaling>
          <c:orientation val="minMax"/>
        </c:scaling>
        <c:delete val="0"/>
        <c:axPos val="t"/>
        <c:majorGridlines/>
        <c:numFmt formatCode="0%" sourceLinked="1"/>
        <c:majorTickMark val="out"/>
        <c:minorTickMark val="none"/>
        <c:tickLblPos val="high"/>
        <c:crossAx val="426719288"/>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Überbaute / unüberbaute Bauzonen nach Gemeindetypen ARE (in Hektaren)</a:t>
            </a:r>
          </a:p>
        </c:rich>
      </c:tx>
      <c:overlay val="0"/>
    </c:title>
    <c:autoTitleDeleted val="0"/>
    <c:plotArea>
      <c:layout/>
      <c:barChart>
        <c:barDir val="bar"/>
        <c:grouping val="stacked"/>
        <c:varyColors val="0"/>
        <c:ser>
          <c:idx val="0"/>
          <c:order val="0"/>
          <c:tx>
            <c:v>Überbaut</c:v>
          </c:tx>
          <c:invertIfNegative val="0"/>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Anal_unüb_Gemtypen_ARE9!$E$2:$E$10</c:f>
              <c:numCache>
                <c:formatCode>#,##0</c:formatCode>
                <c:ptCount val="9"/>
                <c:pt idx="0">
                  <c:v>1085.9983692767291</c:v>
                </c:pt>
                <c:pt idx="1">
                  <c:v>1218.5229449852741</c:v>
                </c:pt>
                <c:pt idx="2">
                  <c:v>1117.7369935487322</c:v>
                </c:pt>
                <c:pt idx="3" formatCode="General">
                  <c:v>0</c:v>
                </c:pt>
                <c:pt idx="4" formatCode="General">
                  <c:v>0</c:v>
                </c:pt>
                <c:pt idx="5">
                  <c:v>372.24246180149862</c:v>
                </c:pt>
                <c:pt idx="6">
                  <c:v>2290.297169147183</c:v>
                </c:pt>
                <c:pt idx="7">
                  <c:v>2148.603781313675</c:v>
                </c:pt>
                <c:pt idx="8">
                  <c:v>197.49310850127674</c:v>
                </c:pt>
              </c:numCache>
            </c:numRef>
          </c:val>
          <c:extLst>
            <c:ext xmlns:c16="http://schemas.microsoft.com/office/drawing/2014/chart" uri="{C3380CC4-5D6E-409C-BE32-E72D297353CC}">
              <c16:uniqueId val="{00000000-602D-4148-A610-B1B694C81C05}"/>
            </c:ext>
          </c:extLst>
        </c:ser>
        <c:ser>
          <c:idx val="1"/>
          <c:order val="1"/>
          <c:tx>
            <c:v>Unschärfe</c:v>
          </c:tx>
          <c:invertIfNegative val="0"/>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Anal_unüb_Gemtypen_ARE9!$F$2:$F$10</c:f>
              <c:numCache>
                <c:formatCode>#,##0</c:formatCode>
                <c:ptCount val="9"/>
                <c:pt idx="0">
                  <c:v>53.490102722325005</c:v>
                </c:pt>
                <c:pt idx="1">
                  <c:v>76.268794190888002</c:v>
                </c:pt>
                <c:pt idx="2">
                  <c:v>74.363095191713995</c:v>
                </c:pt>
                <c:pt idx="3" formatCode="General">
                  <c:v>0</c:v>
                </c:pt>
                <c:pt idx="4" formatCode="General">
                  <c:v>0</c:v>
                </c:pt>
                <c:pt idx="5">
                  <c:v>20.0083427530042</c:v>
                </c:pt>
                <c:pt idx="6">
                  <c:v>151.49991050401303</c:v>
                </c:pt>
                <c:pt idx="7">
                  <c:v>140.366798407658</c:v>
                </c:pt>
                <c:pt idx="8">
                  <c:v>20.151421235074402</c:v>
                </c:pt>
              </c:numCache>
            </c:numRef>
          </c:val>
          <c:extLst>
            <c:ext xmlns:c16="http://schemas.microsoft.com/office/drawing/2014/chart" uri="{C3380CC4-5D6E-409C-BE32-E72D297353CC}">
              <c16:uniqueId val="{00000001-602D-4148-A610-B1B694C81C05}"/>
            </c:ext>
          </c:extLst>
        </c:ser>
        <c:ser>
          <c:idx val="2"/>
          <c:order val="2"/>
          <c:tx>
            <c:v>Unüberbaut</c:v>
          </c:tx>
          <c:invertIfNegative val="0"/>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Anal_unüb_Gemtypen_ARE9!$G$2:$G$10</c:f>
              <c:numCache>
                <c:formatCode>#,##0</c:formatCode>
                <c:ptCount val="9"/>
                <c:pt idx="0">
                  <c:v>100.59558131703601</c:v>
                </c:pt>
                <c:pt idx="1">
                  <c:v>179.86050456895799</c:v>
                </c:pt>
                <c:pt idx="2">
                  <c:v>209.38628782954399</c:v>
                </c:pt>
                <c:pt idx="3" formatCode="General">
                  <c:v>0</c:v>
                </c:pt>
                <c:pt idx="4" formatCode="General">
                  <c:v>0</c:v>
                </c:pt>
                <c:pt idx="5">
                  <c:v>49.212055010664201</c:v>
                </c:pt>
                <c:pt idx="6">
                  <c:v>326.63583434755401</c:v>
                </c:pt>
                <c:pt idx="7">
                  <c:v>251.75592845733701</c:v>
                </c:pt>
                <c:pt idx="8">
                  <c:v>25.0617576570219</c:v>
                </c:pt>
              </c:numCache>
            </c:numRef>
          </c:val>
          <c:extLst>
            <c:ext xmlns:c16="http://schemas.microsoft.com/office/drawing/2014/chart" uri="{C3380CC4-5D6E-409C-BE32-E72D297353CC}">
              <c16:uniqueId val="{00000002-602D-4148-A610-B1B694C81C05}"/>
            </c:ext>
          </c:extLst>
        </c:ser>
        <c:dLbls>
          <c:showLegendKey val="0"/>
          <c:showVal val="0"/>
          <c:showCatName val="0"/>
          <c:showSerName val="0"/>
          <c:showPercent val="0"/>
          <c:showBubbleSize val="0"/>
        </c:dLbls>
        <c:gapWidth val="50"/>
        <c:overlap val="100"/>
        <c:axId val="439068072"/>
        <c:axId val="439067680"/>
      </c:barChart>
      <c:catAx>
        <c:axId val="439068072"/>
        <c:scaling>
          <c:orientation val="maxMin"/>
        </c:scaling>
        <c:delete val="0"/>
        <c:axPos val="l"/>
        <c:numFmt formatCode="General" sourceLinked="1"/>
        <c:majorTickMark val="out"/>
        <c:minorTickMark val="none"/>
        <c:tickLblPos val="nextTo"/>
        <c:crossAx val="439067680"/>
        <c:crosses val="autoZero"/>
        <c:auto val="1"/>
        <c:lblAlgn val="ctr"/>
        <c:lblOffset val="100"/>
        <c:noMultiLvlLbl val="0"/>
      </c:catAx>
      <c:valAx>
        <c:axId val="439067680"/>
        <c:scaling>
          <c:orientation val="minMax"/>
        </c:scaling>
        <c:delete val="0"/>
        <c:axPos val="t"/>
        <c:majorGridlines/>
        <c:numFmt formatCode="#,##0" sourceLinked="1"/>
        <c:majorTickMark val="out"/>
        <c:minorTickMark val="none"/>
        <c:tickLblPos val="high"/>
        <c:crossAx val="43906807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Überbaute / unüberbaute Bauzonen nach Gemeindetypen ARE (in Prozenten)</a:t>
            </a:r>
          </a:p>
        </c:rich>
      </c:tx>
      <c:overlay val="0"/>
    </c:title>
    <c:autoTitleDeleted val="0"/>
    <c:plotArea>
      <c:layout/>
      <c:barChart>
        <c:barDir val="bar"/>
        <c:grouping val="percentStacked"/>
        <c:varyColors val="0"/>
        <c:ser>
          <c:idx val="0"/>
          <c:order val="0"/>
          <c:tx>
            <c:v>Überbaut</c:v>
          </c:tx>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0-4E4E-4470-9EDF-A7A6F0EA9E37}"/>
                </c:ext>
              </c:extLst>
            </c:dLbl>
            <c:dLbl>
              <c:idx val="4"/>
              <c:delete val="1"/>
              <c:extLst>
                <c:ext xmlns:c15="http://schemas.microsoft.com/office/drawing/2012/chart" uri="{CE6537A1-D6FC-4f65-9D91-7224C49458BB}"/>
                <c:ext xmlns:c16="http://schemas.microsoft.com/office/drawing/2014/chart" uri="{C3380CC4-5D6E-409C-BE32-E72D297353CC}">
                  <c16:uniqueId val="{00000001-4E4E-4470-9EDF-A7A6F0EA9E37}"/>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Anal_unüb_Gemtypen_ARE9!$H$2:$H$10</c:f>
              <c:numCache>
                <c:formatCode>0%</c:formatCode>
                <c:ptCount val="9"/>
                <c:pt idx="0">
                  <c:v>0.87574577414545185</c:v>
                </c:pt>
                <c:pt idx="1">
                  <c:v>0.82631206791550804</c:v>
                </c:pt>
                <c:pt idx="2">
                  <c:v>0.79753682392852898</c:v>
                </c:pt>
                <c:pt idx="3" formatCode="General">
                  <c:v>0</c:v>
                </c:pt>
                <c:pt idx="4" formatCode="General">
                  <c:v>0</c:v>
                </c:pt>
                <c:pt idx="5">
                  <c:v>0.84320221675760176</c:v>
                </c:pt>
                <c:pt idx="6">
                  <c:v>0.82729010971013806</c:v>
                </c:pt>
                <c:pt idx="7">
                  <c:v>0.84566511759422314</c:v>
                </c:pt>
                <c:pt idx="8">
                  <c:v>0.8137123707107935</c:v>
                </c:pt>
              </c:numCache>
            </c:numRef>
          </c:val>
          <c:extLst>
            <c:ext xmlns:c16="http://schemas.microsoft.com/office/drawing/2014/chart" uri="{C3380CC4-5D6E-409C-BE32-E72D297353CC}">
              <c16:uniqueId val="{00000002-4E4E-4470-9EDF-A7A6F0EA9E37}"/>
            </c:ext>
          </c:extLst>
        </c:ser>
        <c:ser>
          <c:idx val="1"/>
          <c:order val="1"/>
          <c:tx>
            <c:v>Unschärfe</c:v>
          </c:tx>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3-4E4E-4470-9EDF-A7A6F0EA9E37}"/>
                </c:ext>
              </c:extLst>
            </c:dLbl>
            <c:dLbl>
              <c:idx val="4"/>
              <c:delete val="1"/>
              <c:extLst>
                <c:ext xmlns:c15="http://schemas.microsoft.com/office/drawing/2012/chart" uri="{CE6537A1-D6FC-4f65-9D91-7224C49458BB}"/>
                <c:ext xmlns:c16="http://schemas.microsoft.com/office/drawing/2014/chart" uri="{C3380CC4-5D6E-409C-BE32-E72D297353CC}">
                  <c16:uniqueId val="{00000004-4E4E-4470-9EDF-A7A6F0EA9E37}"/>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Anal_unüb_Gemtypen_ARE9!$I$2:$I$10</c:f>
              <c:numCache>
                <c:formatCode>0%</c:formatCode>
                <c:ptCount val="9"/>
                <c:pt idx="0">
                  <c:v>4.3134255762170254E-2</c:v>
                </c:pt>
                <c:pt idx="1">
                  <c:v>5.171985091019897E-2</c:v>
                </c:pt>
                <c:pt idx="2">
                  <c:v>5.306016272074715E-2</c:v>
                </c:pt>
                <c:pt idx="3" formatCode="General">
                  <c:v>0</c:v>
                </c:pt>
                <c:pt idx="4" formatCode="General">
                  <c:v>0</c:v>
                </c:pt>
                <c:pt idx="5">
                  <c:v>4.5322822338241683E-2</c:v>
                </c:pt>
                <c:pt idx="6">
                  <c:v>5.4724067806716389E-2</c:v>
                </c:pt>
                <c:pt idx="7">
                  <c:v>5.5246717014134868E-2</c:v>
                </c:pt>
                <c:pt idx="8">
                  <c:v>8.3028014854899163E-2</c:v>
                </c:pt>
              </c:numCache>
            </c:numRef>
          </c:val>
          <c:extLst>
            <c:ext xmlns:c16="http://schemas.microsoft.com/office/drawing/2014/chart" uri="{C3380CC4-5D6E-409C-BE32-E72D297353CC}">
              <c16:uniqueId val="{00000005-4E4E-4470-9EDF-A7A6F0EA9E37}"/>
            </c:ext>
          </c:extLst>
        </c:ser>
        <c:ser>
          <c:idx val="2"/>
          <c:order val="2"/>
          <c:tx>
            <c:v>Unüberbaut</c:v>
          </c:tx>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6-4E4E-4470-9EDF-A7A6F0EA9E37}"/>
                </c:ext>
              </c:extLst>
            </c:dLbl>
            <c:dLbl>
              <c:idx val="4"/>
              <c:delete val="1"/>
              <c:extLst>
                <c:ext xmlns:c15="http://schemas.microsoft.com/office/drawing/2012/chart" uri="{CE6537A1-D6FC-4f65-9D91-7224C49458BB}"/>
                <c:ext xmlns:c16="http://schemas.microsoft.com/office/drawing/2014/chart" uri="{C3380CC4-5D6E-409C-BE32-E72D297353CC}">
                  <c16:uniqueId val="{00000007-4E4E-4470-9EDF-A7A6F0EA9E37}"/>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Anal_unüb_Gemtypen_ARE9!$J$2:$J$10</c:f>
              <c:numCache>
                <c:formatCode>0%</c:formatCode>
                <c:ptCount val="9"/>
                <c:pt idx="0">
                  <c:v>8.111997009237791E-2</c:v>
                </c:pt>
                <c:pt idx="1">
                  <c:v>0.12196808117429292</c:v>
                </c:pt>
                <c:pt idx="2">
                  <c:v>0.14940301335072395</c:v>
                </c:pt>
                <c:pt idx="3" formatCode="General">
                  <c:v>0</c:v>
                </c:pt>
                <c:pt idx="4" formatCode="General">
                  <c:v>0</c:v>
                </c:pt>
                <c:pt idx="5">
                  <c:v>0.11147496090415668</c:v>
                </c:pt>
                <c:pt idx="6">
                  <c:v>0.11798582248314561</c:v>
                </c:pt>
                <c:pt idx="7">
                  <c:v>9.9088165391641961E-2</c:v>
                </c:pt>
                <c:pt idx="8">
                  <c:v>0.1032596144343074</c:v>
                </c:pt>
              </c:numCache>
            </c:numRef>
          </c:val>
          <c:extLst>
            <c:ext xmlns:c16="http://schemas.microsoft.com/office/drawing/2014/chart" uri="{C3380CC4-5D6E-409C-BE32-E72D297353CC}">
              <c16:uniqueId val="{00000008-4E4E-4470-9EDF-A7A6F0EA9E37}"/>
            </c:ext>
          </c:extLst>
        </c:ser>
        <c:dLbls>
          <c:showLegendKey val="0"/>
          <c:showVal val="0"/>
          <c:showCatName val="0"/>
          <c:showSerName val="0"/>
          <c:showPercent val="0"/>
          <c:showBubbleSize val="0"/>
        </c:dLbls>
        <c:gapWidth val="50"/>
        <c:overlap val="100"/>
        <c:axId val="500804552"/>
        <c:axId val="500819448"/>
      </c:barChart>
      <c:catAx>
        <c:axId val="500804552"/>
        <c:scaling>
          <c:orientation val="maxMin"/>
        </c:scaling>
        <c:delete val="0"/>
        <c:axPos val="l"/>
        <c:numFmt formatCode="General" sourceLinked="1"/>
        <c:majorTickMark val="out"/>
        <c:minorTickMark val="none"/>
        <c:tickLblPos val="nextTo"/>
        <c:crossAx val="500819448"/>
        <c:crosses val="autoZero"/>
        <c:auto val="1"/>
        <c:lblAlgn val="ctr"/>
        <c:lblOffset val="100"/>
        <c:noMultiLvlLbl val="0"/>
      </c:catAx>
      <c:valAx>
        <c:axId val="500819448"/>
        <c:scaling>
          <c:orientation val="minMax"/>
        </c:scaling>
        <c:delete val="0"/>
        <c:axPos val="t"/>
        <c:majorGridlines/>
        <c:numFmt formatCode="0%" sourceLinked="1"/>
        <c:majorTickMark val="out"/>
        <c:minorTickMark val="none"/>
        <c:tickLblPos val="high"/>
        <c:crossAx val="50080455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Erschliessung der Bauzonen mit dem öffentlichen Verkehr nach Hauptnutzungen (in Hektaren)</a:t>
            </a:r>
          </a:p>
        </c:rich>
      </c:tx>
      <c:overlay val="0"/>
    </c:title>
    <c:autoTitleDeleted val="0"/>
    <c:plotArea>
      <c:layout/>
      <c:barChart>
        <c:barDir val="bar"/>
        <c:grouping val="stacked"/>
        <c:varyColors val="0"/>
        <c:ser>
          <c:idx val="0"/>
          <c:order val="0"/>
          <c:tx>
            <c:v>Sehr gute Erschliessung (A)</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Analyse_Erschliessung_oeV!$C$2:$C$10</c:f>
              <c:numCache>
                <c:formatCode>#,##0</c:formatCode>
                <c:ptCount val="9"/>
                <c:pt idx="0">
                  <c:v>257.54214516488599</c:v>
                </c:pt>
                <c:pt idx="1">
                  <c:v>54.854557135967596</c:v>
                </c:pt>
                <c:pt idx="2">
                  <c:v>116.79706344193799</c:v>
                </c:pt>
                <c:pt idx="3">
                  <c:v>76.935344331592489</c:v>
                </c:pt>
                <c:pt idx="4">
                  <c:v>83.379637952055504</c:v>
                </c:pt>
                <c:pt idx="5">
                  <c:v>41.656413521764996</c:v>
                </c:pt>
                <c:pt idx="6">
                  <c:v>9.2630130009213509</c:v>
                </c:pt>
                <c:pt idx="7" formatCode="General">
                  <c:v>0</c:v>
                </c:pt>
                <c:pt idx="8">
                  <c:v>3.7896748445031103</c:v>
                </c:pt>
              </c:numCache>
            </c:numRef>
          </c:val>
          <c:extLst>
            <c:ext xmlns:c16="http://schemas.microsoft.com/office/drawing/2014/chart" uri="{C3380CC4-5D6E-409C-BE32-E72D297353CC}">
              <c16:uniqueId val="{00000000-48B6-422C-845D-6495B525D9D2}"/>
            </c:ext>
          </c:extLst>
        </c:ser>
        <c:ser>
          <c:idx val="1"/>
          <c:order val="1"/>
          <c:tx>
            <c:v>Gute Erschliessung (B) </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Analyse_Erschliessung_oeV!$D$2:$D$10</c:f>
              <c:numCache>
                <c:formatCode>#,##0</c:formatCode>
                <c:ptCount val="9"/>
                <c:pt idx="0">
                  <c:v>733.10983016945897</c:v>
                </c:pt>
                <c:pt idx="1">
                  <c:v>123.58503998119301</c:v>
                </c:pt>
                <c:pt idx="2">
                  <c:v>100.260864038118</c:v>
                </c:pt>
                <c:pt idx="3">
                  <c:v>92.280513086239097</c:v>
                </c:pt>
                <c:pt idx="4">
                  <c:v>174.44991475612701</c:v>
                </c:pt>
                <c:pt idx="5">
                  <c:v>60.850229918919204</c:v>
                </c:pt>
                <c:pt idx="6">
                  <c:v>67.937845637781692</c:v>
                </c:pt>
                <c:pt idx="7" formatCode="General">
                  <c:v>0</c:v>
                </c:pt>
                <c:pt idx="8">
                  <c:v>9.9795486179011395</c:v>
                </c:pt>
              </c:numCache>
            </c:numRef>
          </c:val>
          <c:extLst>
            <c:ext xmlns:c16="http://schemas.microsoft.com/office/drawing/2014/chart" uri="{C3380CC4-5D6E-409C-BE32-E72D297353CC}">
              <c16:uniqueId val="{00000001-48B6-422C-845D-6495B525D9D2}"/>
            </c:ext>
          </c:extLst>
        </c:ser>
        <c:ser>
          <c:idx val="2"/>
          <c:order val="2"/>
          <c:tx>
            <c:v>Mittelmässige Erschliessung (C)</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Analyse_Erschliessung_oeV!$E$2:$E$10</c:f>
              <c:numCache>
                <c:formatCode>#,##0</c:formatCode>
                <c:ptCount val="9"/>
                <c:pt idx="0">
                  <c:v>1098.7282688103001</c:v>
                </c:pt>
                <c:pt idx="1">
                  <c:v>381.23786138125001</c:v>
                </c:pt>
                <c:pt idx="2">
                  <c:v>152.60159318160601</c:v>
                </c:pt>
                <c:pt idx="3">
                  <c:v>183.732728431509</c:v>
                </c:pt>
                <c:pt idx="4">
                  <c:v>238.43377208786202</c:v>
                </c:pt>
                <c:pt idx="5">
                  <c:v>81.119509808961098</c:v>
                </c:pt>
                <c:pt idx="6">
                  <c:v>113.93215421647001</c:v>
                </c:pt>
                <c:pt idx="7" formatCode="General">
                  <c:v>0</c:v>
                </c:pt>
                <c:pt idx="8">
                  <c:v>63.295616282884104</c:v>
                </c:pt>
              </c:numCache>
            </c:numRef>
          </c:val>
          <c:extLst>
            <c:ext xmlns:c16="http://schemas.microsoft.com/office/drawing/2014/chart" uri="{C3380CC4-5D6E-409C-BE32-E72D297353CC}">
              <c16:uniqueId val="{00000002-48B6-422C-845D-6495B525D9D2}"/>
            </c:ext>
          </c:extLst>
        </c:ser>
        <c:ser>
          <c:idx val="3"/>
          <c:order val="3"/>
          <c:tx>
            <c:v>Geringe Erschliessung (D)</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Analyse_Erschliessung_oeV!$F$2:$F$10</c:f>
              <c:numCache>
                <c:formatCode>#,##0</c:formatCode>
                <c:ptCount val="9"/>
                <c:pt idx="0">
                  <c:v>1490.1574316035601</c:v>
                </c:pt>
                <c:pt idx="1">
                  <c:v>620.70960111450006</c:v>
                </c:pt>
                <c:pt idx="2">
                  <c:v>191.792295996527</c:v>
                </c:pt>
                <c:pt idx="3">
                  <c:v>278.383151322196</c:v>
                </c:pt>
                <c:pt idx="4">
                  <c:v>266.911579908286</c:v>
                </c:pt>
                <c:pt idx="5">
                  <c:v>110.678855903593</c:v>
                </c:pt>
                <c:pt idx="6">
                  <c:v>101.27544348091401</c:v>
                </c:pt>
                <c:pt idx="7" formatCode="General">
                  <c:v>0</c:v>
                </c:pt>
                <c:pt idx="8">
                  <c:v>105.316149118648</c:v>
                </c:pt>
              </c:numCache>
            </c:numRef>
          </c:val>
          <c:extLst>
            <c:ext xmlns:c16="http://schemas.microsoft.com/office/drawing/2014/chart" uri="{C3380CC4-5D6E-409C-BE32-E72D297353CC}">
              <c16:uniqueId val="{00000003-48B6-422C-845D-6495B525D9D2}"/>
            </c:ext>
          </c:extLst>
        </c:ser>
        <c:ser>
          <c:idx val="4"/>
          <c:order val="4"/>
          <c:tx>
            <c:v>Marginale oder keine Erschliessung (-)</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Analyse_Erschliessung_oeV!$G$2:$G$10</c:f>
              <c:numCache>
                <c:formatCode>#,##0</c:formatCode>
                <c:ptCount val="9"/>
                <c:pt idx="0">
                  <c:v>976.29986971341805</c:v>
                </c:pt>
                <c:pt idx="1">
                  <c:v>675.32888574594097</c:v>
                </c:pt>
                <c:pt idx="2">
                  <c:v>224.46087822574498</c:v>
                </c:pt>
                <c:pt idx="3">
                  <c:v>110.51065807733201</c:v>
                </c:pt>
                <c:pt idx="4">
                  <c:v>216.74774102806202</c:v>
                </c:pt>
                <c:pt idx="5">
                  <c:v>128.066594742902</c:v>
                </c:pt>
                <c:pt idx="6">
                  <c:v>111.11918400632101</c:v>
                </c:pt>
                <c:pt idx="7" formatCode="General">
                  <c:v>0</c:v>
                </c:pt>
                <c:pt idx="8">
                  <c:v>182.03979191205599</c:v>
                </c:pt>
              </c:numCache>
            </c:numRef>
          </c:val>
          <c:extLst>
            <c:ext xmlns:c16="http://schemas.microsoft.com/office/drawing/2014/chart" uri="{C3380CC4-5D6E-409C-BE32-E72D297353CC}">
              <c16:uniqueId val="{00000004-48B6-422C-845D-6495B525D9D2}"/>
            </c:ext>
          </c:extLst>
        </c:ser>
        <c:dLbls>
          <c:showLegendKey val="0"/>
          <c:showVal val="0"/>
          <c:showCatName val="0"/>
          <c:showSerName val="0"/>
          <c:showPercent val="0"/>
          <c:showBubbleSize val="0"/>
        </c:dLbls>
        <c:gapWidth val="50"/>
        <c:overlap val="100"/>
        <c:axId val="426718896"/>
        <c:axId val="487444616"/>
      </c:barChart>
      <c:catAx>
        <c:axId val="426718896"/>
        <c:scaling>
          <c:orientation val="maxMin"/>
        </c:scaling>
        <c:delete val="0"/>
        <c:axPos val="l"/>
        <c:numFmt formatCode="General" sourceLinked="1"/>
        <c:majorTickMark val="out"/>
        <c:minorTickMark val="none"/>
        <c:tickLblPos val="nextTo"/>
        <c:crossAx val="487444616"/>
        <c:crosses val="autoZero"/>
        <c:auto val="1"/>
        <c:lblAlgn val="ctr"/>
        <c:lblOffset val="100"/>
        <c:noMultiLvlLbl val="0"/>
      </c:catAx>
      <c:valAx>
        <c:axId val="487444616"/>
        <c:scaling>
          <c:orientation val="minMax"/>
        </c:scaling>
        <c:delete val="0"/>
        <c:axPos val="t"/>
        <c:majorGridlines/>
        <c:numFmt formatCode="#,##0" sourceLinked="1"/>
        <c:majorTickMark val="out"/>
        <c:minorTickMark val="none"/>
        <c:tickLblPos val="high"/>
        <c:crossAx val="426718896"/>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Erschliessung der Bauzonen mit dem öffentlichen Verkehr nach Hauptnutzungen (in Prozenten)</a:t>
            </a:r>
          </a:p>
        </c:rich>
      </c:tx>
      <c:overlay val="0"/>
    </c:title>
    <c:autoTitleDeleted val="0"/>
    <c:plotArea>
      <c:layout/>
      <c:barChart>
        <c:barDir val="bar"/>
        <c:grouping val="percentStacked"/>
        <c:varyColors val="0"/>
        <c:ser>
          <c:idx val="0"/>
          <c:order val="0"/>
          <c:tx>
            <c:v>Sehr gute Erschliessung (A)</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0-6E31-4FB9-93E4-AE23ED28CB3C}"/>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Analyse_Erschliessung_oeV!$H$2:$H$10</c:f>
              <c:numCache>
                <c:formatCode>0%</c:formatCode>
                <c:ptCount val="9"/>
                <c:pt idx="0">
                  <c:v>5.6530142393123976E-2</c:v>
                </c:pt>
                <c:pt idx="1">
                  <c:v>2.9559781103977108E-2</c:v>
                </c:pt>
                <c:pt idx="2">
                  <c:v>0.14861328007837682</c:v>
                </c:pt>
                <c:pt idx="3">
                  <c:v>0.10370847611881592</c:v>
                </c:pt>
                <c:pt idx="4">
                  <c:v>8.5087979459580396E-2</c:v>
                </c:pt>
                <c:pt idx="5">
                  <c:v>9.862503335335053E-2</c:v>
                </c:pt>
                <c:pt idx="6">
                  <c:v>2.2955089255004547E-2</c:v>
                </c:pt>
                <c:pt idx="7" formatCode="General">
                  <c:v>0</c:v>
                </c:pt>
                <c:pt idx="8">
                  <c:v>1.0399173275556436E-2</c:v>
                </c:pt>
              </c:numCache>
            </c:numRef>
          </c:val>
          <c:extLst>
            <c:ext xmlns:c16="http://schemas.microsoft.com/office/drawing/2014/chart" uri="{C3380CC4-5D6E-409C-BE32-E72D297353CC}">
              <c16:uniqueId val="{00000001-6E31-4FB9-93E4-AE23ED28CB3C}"/>
            </c:ext>
          </c:extLst>
        </c:ser>
        <c:ser>
          <c:idx val="1"/>
          <c:order val="1"/>
          <c:tx>
            <c:v>Gute Erschliessung (B)</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2-6E31-4FB9-93E4-AE23ED28CB3C}"/>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Analyse_Erschliessung_oeV!$I$2:$I$10</c:f>
              <c:numCache>
                <c:formatCode>0%</c:formatCode>
                <c:ptCount val="9"/>
                <c:pt idx="0">
                  <c:v>0.16091658731329414</c:v>
                </c:pt>
                <c:pt idx="1">
                  <c:v>6.6596959674932676E-2</c:v>
                </c:pt>
                <c:pt idx="2">
                  <c:v>0.1275725213382955</c:v>
                </c:pt>
                <c:pt idx="3">
                  <c:v>0.12439369019248545</c:v>
                </c:pt>
                <c:pt idx="4">
                  <c:v>0.17802416906667506</c:v>
                </c:pt>
                <c:pt idx="5">
                  <c:v>0.14406799452806507</c:v>
                </c:pt>
                <c:pt idx="6">
                  <c:v>0.16835983175807717</c:v>
                </c:pt>
                <c:pt idx="7" formatCode="General">
                  <c:v>0</c:v>
                </c:pt>
                <c:pt idx="8">
                  <c:v>2.73846859025186E-2</c:v>
                </c:pt>
              </c:numCache>
            </c:numRef>
          </c:val>
          <c:extLst>
            <c:ext xmlns:c16="http://schemas.microsoft.com/office/drawing/2014/chart" uri="{C3380CC4-5D6E-409C-BE32-E72D297353CC}">
              <c16:uniqueId val="{00000003-6E31-4FB9-93E4-AE23ED28CB3C}"/>
            </c:ext>
          </c:extLst>
        </c:ser>
        <c:ser>
          <c:idx val="2"/>
          <c:order val="2"/>
          <c:tx>
            <c:v>Mittelmässige Erschliessung (C)</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4-6E31-4FB9-93E4-AE23ED28CB3C}"/>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Analyse_Erschliessung_oeV!$J$2:$J$10</c:f>
              <c:numCache>
                <c:formatCode>0%</c:formatCode>
                <c:ptCount val="9"/>
                <c:pt idx="0">
                  <c:v>0.24116932569398075</c:v>
                </c:pt>
                <c:pt idx="1">
                  <c:v>0.20543977236102676</c:v>
                </c:pt>
                <c:pt idx="2">
                  <c:v>0.19417117725034672</c:v>
                </c:pt>
                <c:pt idx="3">
                  <c:v>0.24767083899252146</c:v>
                </c:pt>
                <c:pt idx="4">
                  <c:v>0.2433189733151406</c:v>
                </c:pt>
                <c:pt idx="5">
                  <c:v>0.19205720522089856</c:v>
                </c:pt>
                <c:pt idx="6">
                  <c:v>0.28234039710339143</c:v>
                </c:pt>
                <c:pt idx="7" formatCode="General">
                  <c:v>0</c:v>
                </c:pt>
                <c:pt idx="8">
                  <c:v>0.17368827361629416</c:v>
                </c:pt>
              </c:numCache>
            </c:numRef>
          </c:val>
          <c:extLst>
            <c:ext xmlns:c16="http://schemas.microsoft.com/office/drawing/2014/chart" uri="{C3380CC4-5D6E-409C-BE32-E72D297353CC}">
              <c16:uniqueId val="{00000005-6E31-4FB9-93E4-AE23ED28CB3C}"/>
            </c:ext>
          </c:extLst>
        </c:ser>
        <c:ser>
          <c:idx val="3"/>
          <c:order val="3"/>
          <c:tx>
            <c:v>Geringe Erschliessung (D)</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6-6E31-4FB9-93E4-AE23ED28CB3C}"/>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Analyse_Erschliessung_oeV!$K$2:$K$10</c:f>
              <c:numCache>
                <c:formatCode>0%</c:formatCode>
                <c:ptCount val="9"/>
                <c:pt idx="0">
                  <c:v>0.32708748210041122</c:v>
                </c:pt>
                <c:pt idx="1">
                  <c:v>0.33448524418130682</c:v>
                </c:pt>
                <c:pt idx="2">
                  <c:v>0.24403766123774279</c:v>
                </c:pt>
                <c:pt idx="3">
                  <c:v>0.37525915626432454</c:v>
                </c:pt>
                <c:pt idx="4">
                  <c:v>0.27238025477898481</c:v>
                </c:pt>
                <c:pt idx="5">
                  <c:v>0.26204142248826118</c:v>
                </c:pt>
                <c:pt idx="6">
                  <c:v>0.25097523281175499</c:v>
                </c:pt>
                <c:pt idx="7" formatCode="General">
                  <c:v>0</c:v>
                </c:pt>
                <c:pt idx="8">
                  <c:v>0.28899600317629887</c:v>
                </c:pt>
              </c:numCache>
            </c:numRef>
          </c:val>
          <c:extLst>
            <c:ext xmlns:c16="http://schemas.microsoft.com/office/drawing/2014/chart" uri="{C3380CC4-5D6E-409C-BE32-E72D297353CC}">
              <c16:uniqueId val="{00000007-6E31-4FB9-93E4-AE23ED28CB3C}"/>
            </c:ext>
          </c:extLst>
        </c:ser>
        <c:ser>
          <c:idx val="4"/>
          <c:order val="4"/>
          <c:tx>
            <c:v>Marginale oder keine Erschliessung (-)</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8-6E31-4FB9-93E4-AE23ED28CB3C}"/>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Analyse_Erschliessung_oeV!$L$2:$L$10</c:f>
              <c:numCache>
                <c:formatCode>0%</c:formatCode>
                <c:ptCount val="9"/>
                <c:pt idx="0">
                  <c:v>0.21429646249918988</c:v>
                </c:pt>
                <c:pt idx="1">
                  <c:v>0.36391824267875672</c:v>
                </c:pt>
                <c:pt idx="2">
                  <c:v>0.28560536009523813</c:v>
                </c:pt>
                <c:pt idx="3">
                  <c:v>0.14896783843185263</c:v>
                </c:pt>
                <c:pt idx="4">
                  <c:v>0.221188623379619</c:v>
                </c:pt>
                <c:pt idx="5">
                  <c:v>0.30320834440942468</c:v>
                </c:pt>
                <c:pt idx="6">
                  <c:v>0.27536944907177185</c:v>
                </c:pt>
                <c:pt idx="7" formatCode="General">
                  <c:v>0</c:v>
                </c:pt>
                <c:pt idx="8">
                  <c:v>0.49953186402933192</c:v>
                </c:pt>
              </c:numCache>
            </c:numRef>
          </c:val>
          <c:extLst>
            <c:ext xmlns:c16="http://schemas.microsoft.com/office/drawing/2014/chart" uri="{C3380CC4-5D6E-409C-BE32-E72D297353CC}">
              <c16:uniqueId val="{00000009-6E31-4FB9-93E4-AE23ED28CB3C}"/>
            </c:ext>
          </c:extLst>
        </c:ser>
        <c:dLbls>
          <c:showLegendKey val="0"/>
          <c:showVal val="0"/>
          <c:showCatName val="0"/>
          <c:showSerName val="0"/>
          <c:showPercent val="0"/>
          <c:showBubbleSize val="0"/>
        </c:dLbls>
        <c:gapWidth val="50"/>
        <c:overlap val="100"/>
        <c:axId val="487447360"/>
        <c:axId val="487447752"/>
      </c:barChart>
      <c:catAx>
        <c:axId val="487447360"/>
        <c:scaling>
          <c:orientation val="maxMin"/>
        </c:scaling>
        <c:delete val="0"/>
        <c:axPos val="l"/>
        <c:numFmt formatCode="General" sourceLinked="1"/>
        <c:majorTickMark val="out"/>
        <c:minorTickMark val="none"/>
        <c:tickLblPos val="nextTo"/>
        <c:crossAx val="487447752"/>
        <c:crosses val="autoZero"/>
        <c:auto val="1"/>
        <c:lblAlgn val="ctr"/>
        <c:lblOffset val="100"/>
        <c:noMultiLvlLbl val="0"/>
      </c:catAx>
      <c:valAx>
        <c:axId val="487447752"/>
        <c:scaling>
          <c:orientation val="minMax"/>
        </c:scaling>
        <c:delete val="0"/>
        <c:axPos val="t"/>
        <c:majorGridlines/>
        <c:numFmt formatCode="0%" sourceLinked="1"/>
        <c:majorTickMark val="out"/>
        <c:minorTickMark val="none"/>
        <c:tickLblPos val="high"/>
        <c:crossAx val="487447360"/>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Fläche der Bauzonen nach Hauptnutzungen, 2012 und 2017 (in Hektaren)</a:t>
            </a:r>
          </a:p>
        </c:rich>
      </c:tx>
      <c:overlay val="0"/>
    </c:title>
    <c:autoTitleDeleted val="0"/>
    <c:plotArea>
      <c:layout/>
      <c:barChart>
        <c:barDir val="bar"/>
        <c:grouping val="clustered"/>
        <c:varyColors val="0"/>
        <c:ser>
          <c:idx val="0"/>
          <c:order val="0"/>
          <c:tx>
            <c:v>Fläche der Bauzonen 2012</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0-4D67-40E4-8ED6-A45D177DAD2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Vergleich_2012_2017!$B$2:$B$10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Vergleich_2012_2017!$C$2:$C$10</c:f>
              <c:numCache>
                <c:formatCode>#,##0</c:formatCode>
                <c:ptCount val="9"/>
                <c:pt idx="0">
                  <c:v>4506.5122250000004</c:v>
                </c:pt>
                <c:pt idx="1">
                  <c:v>1865.393329</c:v>
                </c:pt>
                <c:pt idx="2">
                  <c:v>861.10541469999998</c:v>
                </c:pt>
                <c:pt idx="3">
                  <c:v>667.25742449999996</c:v>
                </c:pt>
                <c:pt idx="4">
                  <c:v>1160.2740410000001</c:v>
                </c:pt>
                <c:pt idx="5">
                  <c:v>318.0840523</c:v>
                </c:pt>
                <c:pt idx="6">
                  <c:v>301.09964100000002</c:v>
                </c:pt>
                <c:pt idx="7" formatCode="General">
                  <c:v>0</c:v>
                </c:pt>
                <c:pt idx="8">
                  <c:v>328.697744</c:v>
                </c:pt>
              </c:numCache>
            </c:numRef>
          </c:val>
          <c:extLst>
            <c:ext xmlns:c16="http://schemas.microsoft.com/office/drawing/2014/chart" uri="{C3380CC4-5D6E-409C-BE32-E72D297353CC}">
              <c16:uniqueId val="{00000001-4D67-40E4-8ED6-A45D177DAD2C}"/>
            </c:ext>
          </c:extLst>
        </c:ser>
        <c:ser>
          <c:idx val="1"/>
          <c:order val="1"/>
          <c:tx>
            <c:v>Fläche der Bauzonen 2017</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2-4D67-40E4-8ED6-A45D177DAD2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Vergleich_2012_2017!$B$2:$B$10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Vergleich_2012_2017!$D$2:$D$10</c:f>
              <c:numCache>
                <c:formatCode>#,##0</c:formatCode>
                <c:ptCount val="9"/>
                <c:pt idx="0">
                  <c:v>4555.8375276634406</c:v>
                </c:pt>
                <c:pt idx="1">
                  <c:v>1855.71595867322</c:v>
                </c:pt>
                <c:pt idx="2">
                  <c:v>785.91268480682993</c:v>
                </c:pt>
                <c:pt idx="3">
                  <c:v>741.84239734534697</c:v>
                </c:pt>
                <c:pt idx="4">
                  <c:v>979.92266180580702</c:v>
                </c:pt>
                <c:pt idx="5">
                  <c:v>422.37159721045197</c:v>
                </c:pt>
                <c:pt idx="6">
                  <c:v>403.527633541635</c:v>
                </c:pt>
                <c:pt idx="7" formatCode="General">
                  <c:v>0</c:v>
                </c:pt>
                <c:pt idx="8">
                  <c:v>364.42078172044199</c:v>
                </c:pt>
              </c:numCache>
            </c:numRef>
          </c:val>
          <c:extLst>
            <c:ext xmlns:c16="http://schemas.microsoft.com/office/drawing/2014/chart" uri="{C3380CC4-5D6E-409C-BE32-E72D297353CC}">
              <c16:uniqueId val="{00000003-4D67-40E4-8ED6-A45D177DAD2C}"/>
            </c:ext>
          </c:extLst>
        </c:ser>
        <c:dLbls>
          <c:showLegendKey val="0"/>
          <c:showVal val="0"/>
          <c:showCatName val="0"/>
          <c:showSerName val="0"/>
          <c:showPercent val="0"/>
          <c:showBubbleSize val="0"/>
        </c:dLbls>
        <c:gapWidth val="50"/>
        <c:axId val="487448928"/>
        <c:axId val="487449320"/>
      </c:barChart>
      <c:catAx>
        <c:axId val="487448928"/>
        <c:scaling>
          <c:orientation val="maxMin"/>
        </c:scaling>
        <c:delete val="0"/>
        <c:axPos val="l"/>
        <c:numFmt formatCode="General" sourceLinked="1"/>
        <c:majorTickMark val="out"/>
        <c:minorTickMark val="none"/>
        <c:tickLblPos val="nextTo"/>
        <c:crossAx val="487449320"/>
        <c:crosses val="autoZero"/>
        <c:auto val="1"/>
        <c:lblAlgn val="ctr"/>
        <c:lblOffset val="100"/>
        <c:noMultiLvlLbl val="0"/>
      </c:catAx>
      <c:valAx>
        <c:axId val="487449320"/>
        <c:scaling>
          <c:orientation val="minMax"/>
        </c:scaling>
        <c:delete val="0"/>
        <c:axPos val="t"/>
        <c:majorGridlines/>
        <c:numFmt formatCode="#,##0" sourceLinked="1"/>
        <c:majorTickMark val="out"/>
        <c:minorTickMark val="none"/>
        <c:tickLblPos val="high"/>
        <c:crossAx val="487448928"/>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de-CH" sz="1000"/>
              <a:t>Fläche der Bauzonen nach Hauptnutzungen (in Prozenten)</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de-DE"/>
        </a:p>
      </c:txPr>
    </c:title>
    <c:autoTitleDeleted val="0"/>
    <c:plotArea>
      <c:layout/>
      <c:pieChart>
        <c:varyColors val="1"/>
        <c:ser>
          <c:idx val="0"/>
          <c:order val="0"/>
          <c:dPt>
            <c:idx val="0"/>
            <c:bubble3D val="0"/>
            <c:spPr>
              <a:solidFill>
                <a:schemeClr val="accent1">
                  <a:shade val="44000"/>
                </a:schemeClr>
              </a:solidFill>
              <a:ln>
                <a:noFill/>
              </a:ln>
              <a:effectLst/>
            </c:spPr>
            <c:extLst>
              <c:ext xmlns:c16="http://schemas.microsoft.com/office/drawing/2014/chart" uri="{C3380CC4-5D6E-409C-BE32-E72D297353CC}">
                <c16:uniqueId val="{00000001-2D2B-49A0-9510-24A2031B0326}"/>
              </c:ext>
            </c:extLst>
          </c:dPt>
          <c:dPt>
            <c:idx val="1"/>
            <c:bubble3D val="0"/>
            <c:spPr>
              <a:solidFill>
                <a:schemeClr val="accent1">
                  <a:shade val="58000"/>
                </a:schemeClr>
              </a:solidFill>
              <a:ln>
                <a:noFill/>
              </a:ln>
              <a:effectLst/>
            </c:spPr>
            <c:extLst>
              <c:ext xmlns:c16="http://schemas.microsoft.com/office/drawing/2014/chart" uri="{C3380CC4-5D6E-409C-BE32-E72D297353CC}">
                <c16:uniqueId val="{00000003-2D2B-49A0-9510-24A2031B0326}"/>
              </c:ext>
            </c:extLst>
          </c:dPt>
          <c:dPt>
            <c:idx val="2"/>
            <c:bubble3D val="0"/>
            <c:spPr>
              <a:solidFill>
                <a:schemeClr val="accent1">
                  <a:shade val="72000"/>
                </a:schemeClr>
              </a:solidFill>
              <a:ln>
                <a:noFill/>
              </a:ln>
              <a:effectLst/>
            </c:spPr>
            <c:extLst>
              <c:ext xmlns:c16="http://schemas.microsoft.com/office/drawing/2014/chart" uri="{C3380CC4-5D6E-409C-BE32-E72D297353CC}">
                <c16:uniqueId val="{00000005-2D2B-49A0-9510-24A2031B0326}"/>
              </c:ext>
            </c:extLst>
          </c:dPt>
          <c:dPt>
            <c:idx val="3"/>
            <c:bubble3D val="0"/>
            <c:spPr>
              <a:solidFill>
                <a:schemeClr val="accent1">
                  <a:shade val="86000"/>
                </a:schemeClr>
              </a:solidFill>
              <a:ln>
                <a:noFill/>
              </a:ln>
              <a:effectLst/>
            </c:spPr>
            <c:extLst>
              <c:ext xmlns:c16="http://schemas.microsoft.com/office/drawing/2014/chart" uri="{C3380CC4-5D6E-409C-BE32-E72D297353CC}">
                <c16:uniqueId val="{00000007-2D2B-49A0-9510-24A2031B0326}"/>
              </c:ext>
            </c:extLst>
          </c:dPt>
          <c:dPt>
            <c:idx val="4"/>
            <c:bubble3D val="0"/>
            <c:spPr>
              <a:solidFill>
                <a:schemeClr val="accent1"/>
              </a:solidFill>
              <a:ln>
                <a:noFill/>
              </a:ln>
              <a:effectLst/>
            </c:spPr>
            <c:extLst>
              <c:ext xmlns:c16="http://schemas.microsoft.com/office/drawing/2014/chart" uri="{C3380CC4-5D6E-409C-BE32-E72D297353CC}">
                <c16:uniqueId val="{00000009-2D2B-49A0-9510-24A2031B0326}"/>
              </c:ext>
            </c:extLst>
          </c:dPt>
          <c:dPt>
            <c:idx val="5"/>
            <c:bubble3D val="0"/>
            <c:spPr>
              <a:solidFill>
                <a:schemeClr val="accent1">
                  <a:tint val="86000"/>
                </a:schemeClr>
              </a:solidFill>
              <a:ln>
                <a:noFill/>
              </a:ln>
              <a:effectLst/>
            </c:spPr>
            <c:extLst>
              <c:ext xmlns:c16="http://schemas.microsoft.com/office/drawing/2014/chart" uri="{C3380CC4-5D6E-409C-BE32-E72D297353CC}">
                <c16:uniqueId val="{0000000B-2D2B-49A0-9510-24A2031B0326}"/>
              </c:ext>
            </c:extLst>
          </c:dPt>
          <c:dPt>
            <c:idx val="6"/>
            <c:bubble3D val="0"/>
            <c:spPr>
              <a:solidFill>
                <a:schemeClr val="accent1">
                  <a:tint val="72000"/>
                </a:schemeClr>
              </a:solidFill>
              <a:ln>
                <a:noFill/>
              </a:ln>
              <a:effectLst/>
            </c:spPr>
            <c:extLst>
              <c:ext xmlns:c16="http://schemas.microsoft.com/office/drawing/2014/chart" uri="{C3380CC4-5D6E-409C-BE32-E72D297353CC}">
                <c16:uniqueId val="{0000000D-2D2B-49A0-9510-24A2031B0326}"/>
              </c:ext>
            </c:extLst>
          </c:dPt>
          <c:dPt>
            <c:idx val="7"/>
            <c:bubble3D val="0"/>
            <c:spPr>
              <a:solidFill>
                <a:schemeClr val="accent1">
                  <a:tint val="58000"/>
                </a:schemeClr>
              </a:solidFill>
              <a:ln>
                <a:noFill/>
              </a:ln>
              <a:effectLst/>
            </c:spPr>
            <c:extLst>
              <c:ext xmlns:c16="http://schemas.microsoft.com/office/drawing/2014/chart" uri="{C3380CC4-5D6E-409C-BE32-E72D297353CC}">
                <c16:uniqueId val="{0000000F-2D2B-49A0-9510-24A2031B0326}"/>
              </c:ext>
            </c:extLst>
          </c:dPt>
          <c:dPt>
            <c:idx val="8"/>
            <c:bubble3D val="0"/>
            <c:spPr>
              <a:solidFill>
                <a:schemeClr val="accent1">
                  <a:tint val="44000"/>
                </a:schemeClr>
              </a:solidFill>
              <a:ln>
                <a:noFill/>
              </a:ln>
              <a:effectLst/>
            </c:spPr>
            <c:extLst>
              <c:ext xmlns:c16="http://schemas.microsoft.com/office/drawing/2014/chart" uri="{C3380CC4-5D6E-409C-BE32-E72D297353CC}">
                <c16:uniqueId val="{00000011-2D2B-49A0-9510-24A2031B0326}"/>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1-2D2B-49A0-9510-24A2031B0326}"/>
                </c:ext>
              </c:extLst>
            </c:dLbl>
            <c:dLbl>
              <c:idx val="1"/>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3-2D2B-49A0-9510-24A2031B0326}"/>
                </c:ext>
              </c:extLst>
            </c:dLbl>
            <c:dLbl>
              <c:idx val="2"/>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5-2D2B-49A0-9510-24A2031B0326}"/>
                </c:ext>
              </c:extLst>
            </c:dLbl>
            <c:dLbl>
              <c:idx val="3"/>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7-2D2B-49A0-9510-24A2031B0326}"/>
                </c:ext>
              </c:extLst>
            </c:dLbl>
            <c:dLbl>
              <c:idx val="7"/>
              <c:delete val="1"/>
              <c:extLst>
                <c:ext xmlns:c15="http://schemas.microsoft.com/office/drawing/2012/chart" uri="{CE6537A1-D6FC-4f65-9D91-7224C49458BB}"/>
                <c:ext xmlns:c16="http://schemas.microsoft.com/office/drawing/2014/chart" uri="{C3380CC4-5D6E-409C-BE32-E72D297353CC}">
                  <c16:uniqueId val="{0000000F-2D2B-49A0-9510-24A2031B0326}"/>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mn-lt"/>
                    <a:ea typeface="+mn-ea"/>
                    <a:cs typeface="+mn-cs"/>
                  </a:defRPr>
                </a:pPr>
                <a:endParaRPr lang="de-DE"/>
              </a:p>
            </c:txPr>
            <c:showLegendKey val="0"/>
            <c:showVal val="0"/>
            <c:showCatName val="0"/>
            <c:showSerName val="0"/>
            <c:showPercent val="1"/>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extLst>
          </c:dLbls>
          <c:cat>
            <c:strRef>
              <c:f>Statistik_Hauptnutzung!$B$2:$B$10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Statistik_Hauptnutzung!$C$2:$C$10</c:f>
              <c:numCache>
                <c:formatCode>#,##0</c:formatCode>
                <c:ptCount val="9"/>
                <c:pt idx="0">
                  <c:v>4555.8375276634406</c:v>
                </c:pt>
                <c:pt idx="1">
                  <c:v>1855.71595867322</c:v>
                </c:pt>
                <c:pt idx="2">
                  <c:v>785.91268480682993</c:v>
                </c:pt>
                <c:pt idx="3">
                  <c:v>741.84239734534697</c:v>
                </c:pt>
                <c:pt idx="4">
                  <c:v>979.92266180580702</c:v>
                </c:pt>
                <c:pt idx="5">
                  <c:v>422.37159721045197</c:v>
                </c:pt>
                <c:pt idx="6">
                  <c:v>403.527633541635</c:v>
                </c:pt>
                <c:pt idx="7" formatCode="General">
                  <c:v>0</c:v>
                </c:pt>
                <c:pt idx="8">
                  <c:v>364.42078172044199</c:v>
                </c:pt>
              </c:numCache>
            </c:numRef>
          </c:val>
          <c:extLst>
            <c:ext xmlns:c16="http://schemas.microsoft.com/office/drawing/2014/chart" uri="{C3380CC4-5D6E-409C-BE32-E72D297353CC}">
              <c16:uniqueId val="{00000012-2D2B-49A0-9510-24A2031B0326}"/>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575763987651323"/>
          <c:y val="0.14803982101356272"/>
          <c:w val="0.32920774220403065"/>
          <c:h val="0.8519601789864372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Fläche der Bauzonen nach Gemeindetypen BFS (in Hektaren)</a:t>
            </a:r>
          </a:p>
        </c:rich>
      </c:tx>
      <c:overlay val="0"/>
    </c:title>
    <c:autoTitleDeleted val="0"/>
    <c:plotArea>
      <c:layout/>
      <c:barChart>
        <c:barDir val="bar"/>
        <c:grouping val="clustered"/>
        <c:varyColors val="0"/>
        <c:ser>
          <c:idx val="0"/>
          <c:order val="0"/>
          <c:tx>
            <c:v>Fläche der Bauzonen [ha]</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73A5-4B31-A98A-2077F6A89893}"/>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Statistik_Gemtypen_BFS9!$C$2:$C$10</c:f>
              <c:numCache>
                <c:formatCode>#,##0</c:formatCode>
                <c:ptCount val="9"/>
                <c:pt idx="0" formatCode="General">
                  <c:v>0</c:v>
                </c:pt>
                <c:pt idx="1">
                  <c:v>3893.7985001454299</c:v>
                </c:pt>
                <c:pt idx="2">
                  <c:v>512.58672108309293</c:v>
                </c:pt>
                <c:pt idx="3">
                  <c:v>411.96411440935202</c:v>
                </c:pt>
                <c:pt idx="4">
                  <c:v>744.89511412914794</c:v>
                </c:pt>
                <c:pt idx="5">
                  <c:v>128.10298059932501</c:v>
                </c:pt>
                <c:pt idx="6">
                  <c:v>1526.35106024983</c:v>
                </c:pt>
                <c:pt idx="7">
                  <c:v>2650.6207234063404</c:v>
                </c:pt>
                <c:pt idx="8">
                  <c:v>241.232028744638</c:v>
                </c:pt>
              </c:numCache>
            </c:numRef>
          </c:val>
          <c:extLst>
            <c:ext xmlns:c16="http://schemas.microsoft.com/office/drawing/2014/chart" uri="{C3380CC4-5D6E-409C-BE32-E72D297353CC}">
              <c16:uniqueId val="{00000001-73A5-4B31-A98A-2077F6A89893}"/>
            </c:ext>
          </c:extLst>
        </c:ser>
        <c:dLbls>
          <c:showLegendKey val="0"/>
          <c:showVal val="0"/>
          <c:showCatName val="0"/>
          <c:showSerName val="0"/>
          <c:showPercent val="0"/>
          <c:showBubbleSize val="0"/>
        </c:dLbls>
        <c:gapWidth val="70"/>
        <c:axId val="500808472"/>
        <c:axId val="500815920"/>
      </c:barChart>
      <c:catAx>
        <c:axId val="500808472"/>
        <c:scaling>
          <c:orientation val="maxMin"/>
        </c:scaling>
        <c:delete val="0"/>
        <c:axPos val="l"/>
        <c:numFmt formatCode="General" sourceLinked="1"/>
        <c:majorTickMark val="out"/>
        <c:minorTickMark val="none"/>
        <c:tickLblPos val="nextTo"/>
        <c:crossAx val="500815920"/>
        <c:crosses val="autoZero"/>
        <c:auto val="1"/>
        <c:lblAlgn val="ctr"/>
        <c:lblOffset val="100"/>
        <c:noMultiLvlLbl val="0"/>
      </c:catAx>
      <c:valAx>
        <c:axId val="500815920"/>
        <c:scaling>
          <c:orientation val="minMax"/>
        </c:scaling>
        <c:delete val="0"/>
        <c:axPos val="t"/>
        <c:majorGridlines/>
        <c:numFmt formatCode="General" sourceLinked="1"/>
        <c:majorTickMark val="out"/>
        <c:minorTickMark val="none"/>
        <c:tickLblPos val="high"/>
        <c:crossAx val="500808472"/>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Bauzonenfläche pro Einwohner nach Gemeindetypen BFS (in m2/E)</a:t>
            </a:r>
          </a:p>
        </c:rich>
      </c:tx>
      <c:overlay val="0"/>
    </c:title>
    <c:autoTitleDeleted val="0"/>
    <c:plotArea>
      <c:layout/>
      <c:barChart>
        <c:barDir val="bar"/>
        <c:grouping val="clustered"/>
        <c:varyColors val="0"/>
        <c:ser>
          <c:idx val="0"/>
          <c:order val="0"/>
          <c:tx>
            <c:v>Bauzonenfläche pro Einwohner [m2]</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A9F3-43E3-AB6D-A540E404F3E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Statistik_Gemtypen_BFS9!$G$2:$G$10</c:f>
              <c:numCache>
                <c:formatCode>#,##0</c:formatCode>
                <c:ptCount val="9"/>
                <c:pt idx="0" formatCode="General">
                  <c:v>0</c:v>
                </c:pt>
                <c:pt idx="1">
                  <c:v>203.52813423649113</c:v>
                </c:pt>
                <c:pt idx="2">
                  <c:v>314.25830487590764</c:v>
                </c:pt>
                <c:pt idx="3">
                  <c:v>347.91327962955154</c:v>
                </c:pt>
                <c:pt idx="4">
                  <c:v>317.46297056305315</c:v>
                </c:pt>
                <c:pt idx="5">
                  <c:v>393.19515223856666</c:v>
                </c:pt>
                <c:pt idx="6">
                  <c:v>336.31920065437822</c:v>
                </c:pt>
                <c:pt idx="7">
                  <c:v>385.4046853371633</c:v>
                </c:pt>
                <c:pt idx="8">
                  <c:v>635.99269376387565</c:v>
                </c:pt>
              </c:numCache>
            </c:numRef>
          </c:val>
          <c:extLst>
            <c:ext xmlns:c16="http://schemas.microsoft.com/office/drawing/2014/chart" uri="{C3380CC4-5D6E-409C-BE32-E72D297353CC}">
              <c16:uniqueId val="{00000001-A9F3-43E3-AB6D-A540E404F3EA}"/>
            </c:ext>
          </c:extLst>
        </c:ser>
        <c:dLbls>
          <c:showLegendKey val="0"/>
          <c:showVal val="0"/>
          <c:showCatName val="0"/>
          <c:showSerName val="0"/>
          <c:showPercent val="0"/>
          <c:showBubbleSize val="0"/>
        </c:dLbls>
        <c:gapWidth val="70"/>
        <c:axId val="500803768"/>
        <c:axId val="500805336"/>
      </c:barChart>
      <c:catAx>
        <c:axId val="500803768"/>
        <c:scaling>
          <c:orientation val="maxMin"/>
        </c:scaling>
        <c:delete val="0"/>
        <c:axPos val="l"/>
        <c:numFmt formatCode="General" sourceLinked="1"/>
        <c:majorTickMark val="out"/>
        <c:minorTickMark val="none"/>
        <c:tickLblPos val="nextTo"/>
        <c:crossAx val="500805336"/>
        <c:crosses val="autoZero"/>
        <c:auto val="1"/>
        <c:lblAlgn val="ctr"/>
        <c:lblOffset val="100"/>
        <c:noMultiLvlLbl val="0"/>
      </c:catAx>
      <c:valAx>
        <c:axId val="500805336"/>
        <c:scaling>
          <c:orientation val="minMax"/>
        </c:scaling>
        <c:delete val="0"/>
        <c:axPos val="t"/>
        <c:majorGridlines/>
        <c:numFmt formatCode="General" sourceLinked="1"/>
        <c:majorTickMark val="out"/>
        <c:minorTickMark val="none"/>
        <c:tickLblPos val="high"/>
        <c:crossAx val="500803768"/>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Bauzonenfläche pro Einwohner und Beschäftigte nach Gemeindetypen BFS (in m2/E+B)</a:t>
            </a:r>
          </a:p>
        </c:rich>
      </c:tx>
      <c:overlay val="0"/>
    </c:title>
    <c:autoTitleDeleted val="0"/>
    <c:plotArea>
      <c:layout/>
      <c:barChart>
        <c:barDir val="bar"/>
        <c:grouping val="clustered"/>
        <c:varyColors val="0"/>
        <c:ser>
          <c:idx val="0"/>
          <c:order val="0"/>
          <c:tx>
            <c:v>Bauzonenfläche pro Einwohner und Beschäftigte [m2]</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C313-42CB-9AF3-3C181AE9719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Statistik_Gemtypen_BFS9!$I$2:$I$10</c:f>
              <c:numCache>
                <c:formatCode>#,##0</c:formatCode>
                <c:ptCount val="9"/>
                <c:pt idx="0" formatCode="General">
                  <c:v>0</c:v>
                </c:pt>
                <c:pt idx="1">
                  <c:v>120.29294733421575</c:v>
                </c:pt>
                <c:pt idx="2">
                  <c:v>157.24483743882845</c:v>
                </c:pt>
                <c:pt idx="3">
                  <c:v>212.14486554887068</c:v>
                </c:pt>
                <c:pt idx="4">
                  <c:v>234.28058315117093</c:v>
                </c:pt>
                <c:pt idx="5">
                  <c:v>321.94767680152052</c:v>
                </c:pt>
                <c:pt idx="6">
                  <c:v>212.53043251689411</c:v>
                </c:pt>
                <c:pt idx="7">
                  <c:v>258.9811939076817</c:v>
                </c:pt>
                <c:pt idx="8">
                  <c:v>402.32159563815549</c:v>
                </c:pt>
              </c:numCache>
            </c:numRef>
          </c:val>
          <c:extLst>
            <c:ext xmlns:c16="http://schemas.microsoft.com/office/drawing/2014/chart" uri="{C3380CC4-5D6E-409C-BE32-E72D297353CC}">
              <c16:uniqueId val="{00000001-C313-42CB-9AF3-3C181AE97194}"/>
            </c:ext>
          </c:extLst>
        </c:ser>
        <c:dLbls>
          <c:showLegendKey val="0"/>
          <c:showVal val="0"/>
          <c:showCatName val="0"/>
          <c:showSerName val="0"/>
          <c:showPercent val="0"/>
          <c:showBubbleSize val="0"/>
        </c:dLbls>
        <c:gapWidth val="70"/>
        <c:axId val="439077480"/>
        <c:axId val="439075520"/>
      </c:barChart>
      <c:catAx>
        <c:axId val="439077480"/>
        <c:scaling>
          <c:orientation val="maxMin"/>
        </c:scaling>
        <c:delete val="0"/>
        <c:axPos val="l"/>
        <c:numFmt formatCode="General" sourceLinked="1"/>
        <c:majorTickMark val="out"/>
        <c:minorTickMark val="none"/>
        <c:tickLblPos val="nextTo"/>
        <c:crossAx val="439075520"/>
        <c:crosses val="autoZero"/>
        <c:auto val="1"/>
        <c:lblAlgn val="ctr"/>
        <c:lblOffset val="100"/>
        <c:noMultiLvlLbl val="0"/>
      </c:catAx>
      <c:valAx>
        <c:axId val="439075520"/>
        <c:scaling>
          <c:orientation val="minMax"/>
        </c:scaling>
        <c:delete val="0"/>
        <c:axPos val="t"/>
        <c:majorGridlines/>
        <c:numFmt formatCode="General" sourceLinked="1"/>
        <c:majorTickMark val="out"/>
        <c:minorTickMark val="none"/>
        <c:tickLblPos val="high"/>
        <c:crossAx val="439077480"/>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Fläche der Bauzonen nach Gemeindetypen ARE (in Hektaren)</a:t>
            </a:r>
          </a:p>
        </c:rich>
      </c:tx>
      <c:overlay val="0"/>
    </c:title>
    <c:autoTitleDeleted val="0"/>
    <c:plotArea>
      <c:layout/>
      <c:barChart>
        <c:barDir val="bar"/>
        <c:grouping val="clustered"/>
        <c:varyColors val="0"/>
        <c:ser>
          <c:idx val="0"/>
          <c:order val="0"/>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0-20BB-42AD-8301-30096063F28C}"/>
                </c:ext>
              </c:extLst>
            </c:dLbl>
            <c:dLbl>
              <c:idx val="4"/>
              <c:delete val="1"/>
              <c:extLst>
                <c:ext xmlns:c15="http://schemas.microsoft.com/office/drawing/2012/chart" uri="{CE6537A1-D6FC-4f65-9D91-7224C49458BB}"/>
                <c:ext xmlns:c16="http://schemas.microsoft.com/office/drawing/2014/chart" uri="{C3380CC4-5D6E-409C-BE32-E72D297353CC}">
                  <c16:uniqueId val="{00000001-20BB-42AD-8301-30096063F28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Statistik_Gemtypen_ARE9!$C$2:$C$10</c:f>
              <c:numCache>
                <c:formatCode>#,##0</c:formatCode>
                <c:ptCount val="9"/>
                <c:pt idx="0">
                  <c:v>1240.0840533160901</c:v>
                </c:pt>
                <c:pt idx="1">
                  <c:v>1474.6522437451201</c:v>
                </c:pt>
                <c:pt idx="2">
                  <c:v>1401.4863765699902</c:v>
                </c:pt>
                <c:pt idx="3" formatCode="General">
                  <c:v>0</c:v>
                </c:pt>
                <c:pt idx="4" formatCode="General">
                  <c:v>0</c:v>
                </c:pt>
                <c:pt idx="5">
                  <c:v>441.46285956516704</c:v>
                </c:pt>
                <c:pt idx="6">
                  <c:v>2768.4329139987499</c:v>
                </c:pt>
                <c:pt idx="7">
                  <c:v>2540.72650817867</c:v>
                </c:pt>
                <c:pt idx="8">
                  <c:v>242.70628739337303</c:v>
                </c:pt>
              </c:numCache>
            </c:numRef>
          </c:val>
          <c:extLst>
            <c:ext xmlns:c16="http://schemas.microsoft.com/office/drawing/2014/chart" uri="{C3380CC4-5D6E-409C-BE32-E72D297353CC}">
              <c16:uniqueId val="{00000002-20BB-42AD-8301-30096063F28C}"/>
            </c:ext>
          </c:extLst>
        </c:ser>
        <c:dLbls>
          <c:showLegendKey val="0"/>
          <c:showVal val="0"/>
          <c:showCatName val="0"/>
          <c:showSerName val="0"/>
          <c:showPercent val="0"/>
          <c:showBubbleSize val="0"/>
        </c:dLbls>
        <c:gapWidth val="70"/>
        <c:axId val="439064544"/>
        <c:axId val="439064152"/>
      </c:barChart>
      <c:catAx>
        <c:axId val="439064544"/>
        <c:scaling>
          <c:orientation val="maxMin"/>
        </c:scaling>
        <c:delete val="0"/>
        <c:axPos val="l"/>
        <c:numFmt formatCode="General" sourceLinked="1"/>
        <c:majorTickMark val="out"/>
        <c:minorTickMark val="none"/>
        <c:tickLblPos val="nextTo"/>
        <c:crossAx val="439064152"/>
        <c:crosses val="autoZero"/>
        <c:auto val="1"/>
        <c:lblAlgn val="ctr"/>
        <c:lblOffset val="100"/>
        <c:noMultiLvlLbl val="0"/>
      </c:catAx>
      <c:valAx>
        <c:axId val="439064152"/>
        <c:scaling>
          <c:orientation val="minMax"/>
        </c:scaling>
        <c:delete val="0"/>
        <c:axPos val="t"/>
        <c:majorGridlines/>
        <c:numFmt formatCode="#,##0" sourceLinked="1"/>
        <c:majorTickMark val="out"/>
        <c:minorTickMark val="none"/>
        <c:tickLblPos val="high"/>
        <c:crossAx val="439064544"/>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Bauzonenfläche pro Einwohner nach Gemeindetypen ARE (in m2/E)</a:t>
            </a:r>
          </a:p>
        </c:rich>
      </c:tx>
      <c:overlay val="0"/>
    </c:title>
    <c:autoTitleDeleted val="0"/>
    <c:plotArea>
      <c:layout/>
      <c:barChart>
        <c:barDir val="bar"/>
        <c:grouping val="clustered"/>
        <c:varyColors val="0"/>
        <c:ser>
          <c:idx val="0"/>
          <c:order val="0"/>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0-7542-4DBE-AF4B-E7C0AFD52A84}"/>
                </c:ext>
              </c:extLst>
            </c:dLbl>
            <c:dLbl>
              <c:idx val="4"/>
              <c:delete val="1"/>
              <c:extLst>
                <c:ext xmlns:c15="http://schemas.microsoft.com/office/drawing/2012/chart" uri="{CE6537A1-D6FC-4f65-9D91-7224C49458BB}"/>
                <c:ext xmlns:c16="http://schemas.microsoft.com/office/drawing/2014/chart" uri="{C3380CC4-5D6E-409C-BE32-E72D297353CC}">
                  <c16:uniqueId val="{00000001-7542-4DBE-AF4B-E7C0AFD52A8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Statistik_Gemtypen_ARE9!$G$2:$G$10</c:f>
              <c:numCache>
                <c:formatCode>#,##0</c:formatCode>
                <c:ptCount val="9"/>
                <c:pt idx="0">
                  <c:v>153.37893820930972</c:v>
                </c:pt>
                <c:pt idx="1">
                  <c:v>212.45224009812856</c:v>
                </c:pt>
                <c:pt idx="2">
                  <c:v>292.41495087839888</c:v>
                </c:pt>
                <c:pt idx="3" formatCode="General">
                  <c:v>0</c:v>
                </c:pt>
                <c:pt idx="4" formatCode="General">
                  <c:v>0</c:v>
                </c:pt>
                <c:pt idx="5">
                  <c:v>351.59514141857841</c:v>
                </c:pt>
                <c:pt idx="6">
                  <c:v>340.40341751902787</c:v>
                </c:pt>
                <c:pt idx="7">
                  <c:v>379.70028815773532</c:v>
                </c:pt>
                <c:pt idx="8">
                  <c:v>470.99997553536389</c:v>
                </c:pt>
              </c:numCache>
            </c:numRef>
          </c:val>
          <c:extLst>
            <c:ext xmlns:c16="http://schemas.microsoft.com/office/drawing/2014/chart" uri="{C3380CC4-5D6E-409C-BE32-E72D297353CC}">
              <c16:uniqueId val="{00000002-7542-4DBE-AF4B-E7C0AFD52A84}"/>
            </c:ext>
          </c:extLst>
        </c:ser>
        <c:dLbls>
          <c:showLegendKey val="0"/>
          <c:showVal val="0"/>
          <c:showCatName val="0"/>
          <c:showSerName val="0"/>
          <c:showPercent val="0"/>
          <c:showBubbleSize val="0"/>
        </c:dLbls>
        <c:gapWidth val="70"/>
        <c:axId val="439065328"/>
        <c:axId val="439073560"/>
      </c:barChart>
      <c:catAx>
        <c:axId val="439065328"/>
        <c:scaling>
          <c:orientation val="maxMin"/>
        </c:scaling>
        <c:delete val="0"/>
        <c:axPos val="l"/>
        <c:numFmt formatCode="General" sourceLinked="1"/>
        <c:majorTickMark val="out"/>
        <c:minorTickMark val="none"/>
        <c:tickLblPos val="nextTo"/>
        <c:crossAx val="439073560"/>
        <c:crosses val="autoZero"/>
        <c:auto val="1"/>
        <c:lblAlgn val="ctr"/>
        <c:lblOffset val="100"/>
        <c:noMultiLvlLbl val="0"/>
      </c:catAx>
      <c:valAx>
        <c:axId val="439073560"/>
        <c:scaling>
          <c:orientation val="minMax"/>
        </c:scaling>
        <c:delete val="0"/>
        <c:axPos val="t"/>
        <c:majorGridlines/>
        <c:numFmt formatCode="#,##0" sourceLinked="1"/>
        <c:majorTickMark val="out"/>
        <c:minorTickMark val="none"/>
        <c:tickLblPos val="high"/>
        <c:crossAx val="439065328"/>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Bauzonenfläche pro Einwohner und Beschäftigte nach Gemeindetypen ARE (in m2/E+B)</a:t>
            </a:r>
          </a:p>
        </c:rich>
      </c:tx>
      <c:overlay val="0"/>
    </c:title>
    <c:autoTitleDeleted val="0"/>
    <c:plotArea>
      <c:layout/>
      <c:barChart>
        <c:barDir val="bar"/>
        <c:grouping val="clustered"/>
        <c:varyColors val="0"/>
        <c:ser>
          <c:idx val="0"/>
          <c:order val="0"/>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0-D64D-42F0-90B6-B8C00C7590F5}"/>
                </c:ext>
              </c:extLst>
            </c:dLbl>
            <c:dLbl>
              <c:idx val="4"/>
              <c:delete val="1"/>
              <c:extLst>
                <c:ext xmlns:c15="http://schemas.microsoft.com/office/drawing/2012/chart" uri="{CE6537A1-D6FC-4f65-9D91-7224C49458BB}"/>
                <c:ext xmlns:c16="http://schemas.microsoft.com/office/drawing/2014/chart" uri="{C3380CC4-5D6E-409C-BE32-E72D297353CC}">
                  <c16:uniqueId val="{00000001-D64D-42F0-90B6-B8C00C7590F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Statistik_Gemtypen_ARE9!$B$2:$B$10</c:f>
              <c:strCache>
                <c:ptCount val="9"/>
                <c:pt idx="0">
                  <c:v>Grosszentren</c:v>
                </c:pt>
                <c:pt idx="1">
                  <c:v>Nebenzentren der Grosszentren</c:v>
                </c:pt>
                <c:pt idx="2">
                  <c:v>Gürtel der Grosszentren</c:v>
                </c:pt>
                <c:pt idx="3">
                  <c:v>Mittelzentren</c:v>
                </c:pt>
                <c:pt idx="4">
                  <c:v>Gürtel der Mittelzentren</c:v>
                </c:pt>
                <c:pt idx="5">
                  <c:v>Kleinzentren</c:v>
                </c:pt>
                <c:pt idx="6">
                  <c:v>Periurbane ländliche Gemeinden</c:v>
                </c:pt>
                <c:pt idx="7">
                  <c:v>Agrargemeinden</c:v>
                </c:pt>
                <c:pt idx="8">
                  <c:v>Touristische Gemeinden</c:v>
                </c:pt>
              </c:strCache>
            </c:strRef>
          </c:cat>
          <c:val>
            <c:numRef>
              <c:f>Statistik_Gemtypen_ARE9!$I$2:$I$10</c:f>
              <c:numCache>
                <c:formatCode>#,##0</c:formatCode>
                <c:ptCount val="9"/>
                <c:pt idx="0">
                  <c:v>76.902052855172869</c:v>
                </c:pt>
                <c:pt idx="1">
                  <c:v>143.04790506607171</c:v>
                </c:pt>
                <c:pt idx="2">
                  <c:v>198.89960213590166</c:v>
                </c:pt>
                <c:pt idx="3" formatCode="General">
                  <c:v>0</c:v>
                </c:pt>
                <c:pt idx="4" formatCode="General">
                  <c:v>0</c:v>
                </c:pt>
                <c:pt idx="5">
                  <c:v>159.24639620704389</c:v>
                </c:pt>
                <c:pt idx="6">
                  <c:v>228.39782808480663</c:v>
                </c:pt>
                <c:pt idx="7">
                  <c:v>253.60348437177922</c:v>
                </c:pt>
                <c:pt idx="8">
                  <c:v>314.26425921710864</c:v>
                </c:pt>
              </c:numCache>
            </c:numRef>
          </c:val>
          <c:extLst>
            <c:ext xmlns:c16="http://schemas.microsoft.com/office/drawing/2014/chart" uri="{C3380CC4-5D6E-409C-BE32-E72D297353CC}">
              <c16:uniqueId val="{00000002-D64D-42F0-90B6-B8C00C7590F5}"/>
            </c:ext>
          </c:extLst>
        </c:ser>
        <c:dLbls>
          <c:showLegendKey val="0"/>
          <c:showVal val="0"/>
          <c:showCatName val="0"/>
          <c:showSerName val="0"/>
          <c:showPercent val="0"/>
          <c:showBubbleSize val="0"/>
        </c:dLbls>
        <c:gapWidth val="70"/>
        <c:axId val="439078264"/>
        <c:axId val="439073168"/>
      </c:barChart>
      <c:catAx>
        <c:axId val="439078264"/>
        <c:scaling>
          <c:orientation val="maxMin"/>
        </c:scaling>
        <c:delete val="0"/>
        <c:axPos val="l"/>
        <c:numFmt formatCode="General" sourceLinked="1"/>
        <c:majorTickMark val="out"/>
        <c:minorTickMark val="none"/>
        <c:tickLblPos val="nextTo"/>
        <c:crossAx val="439073168"/>
        <c:crosses val="autoZero"/>
        <c:auto val="1"/>
        <c:lblAlgn val="ctr"/>
        <c:lblOffset val="100"/>
        <c:noMultiLvlLbl val="0"/>
      </c:catAx>
      <c:valAx>
        <c:axId val="439073168"/>
        <c:scaling>
          <c:orientation val="minMax"/>
        </c:scaling>
        <c:delete val="0"/>
        <c:axPos val="t"/>
        <c:majorGridlines/>
        <c:numFmt formatCode="#,##0" sourceLinked="1"/>
        <c:majorTickMark val="out"/>
        <c:minorTickMark val="none"/>
        <c:tickLblPos val="high"/>
        <c:crossAx val="439078264"/>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Überbaute / unüberbaute Bauzonen nach Hauptnutzungen (in Hektaren)</a:t>
            </a:r>
          </a:p>
        </c:rich>
      </c:tx>
      <c:overlay val="0"/>
    </c:title>
    <c:autoTitleDeleted val="0"/>
    <c:plotArea>
      <c:layout/>
      <c:barChart>
        <c:barDir val="bar"/>
        <c:grouping val="stacked"/>
        <c:varyColors val="0"/>
        <c:ser>
          <c:idx val="0"/>
          <c:order val="0"/>
          <c:tx>
            <c:v>Überbaut</c:v>
          </c:tx>
          <c:invertIfNegative val="0"/>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Analyse_unüberbaut_Hauptnutzung!$E$2:$E$10</c:f>
              <c:numCache>
                <c:formatCode>#,##0</c:formatCode>
                <c:ptCount val="9"/>
                <c:pt idx="0">
                  <c:v>3839.0977156892577</c:v>
                </c:pt>
                <c:pt idx="1">
                  <c:v>1137.31953961875</c:v>
                </c:pt>
                <c:pt idx="2">
                  <c:v>634.485560064335</c:v>
                </c:pt>
                <c:pt idx="3">
                  <c:v>649.74933892370223</c:v>
                </c:pt>
                <c:pt idx="4">
                  <c:v>979.92266180580702</c:v>
                </c:pt>
                <c:pt idx="5">
                  <c:v>422.37159721045197</c:v>
                </c:pt>
                <c:pt idx="6">
                  <c:v>403.527633541635</c:v>
                </c:pt>
                <c:pt idx="7" formatCode="General">
                  <c:v>0</c:v>
                </c:pt>
                <c:pt idx="8">
                  <c:v>364.42078172044199</c:v>
                </c:pt>
              </c:numCache>
            </c:numRef>
          </c:val>
          <c:extLst>
            <c:ext xmlns:c16="http://schemas.microsoft.com/office/drawing/2014/chart" uri="{C3380CC4-5D6E-409C-BE32-E72D297353CC}">
              <c16:uniqueId val="{00000000-C6CC-4D4F-B122-D96233E84E84}"/>
            </c:ext>
          </c:extLst>
        </c:ser>
        <c:ser>
          <c:idx val="1"/>
          <c:order val="1"/>
          <c:tx>
            <c:v>Unschärfe</c:v>
          </c:tx>
          <c:invertIfNegative val="0"/>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Analyse_unüberbaut_Hauptnutzung!$F$2:$F$10</c:f>
              <c:numCache>
                <c:formatCode>#,##0</c:formatCode>
                <c:ptCount val="9"/>
                <c:pt idx="0">
                  <c:v>292.96888533130203</c:v>
                </c:pt>
                <c:pt idx="1">
                  <c:v>134.28991652233594</c:v>
                </c:pt>
                <c:pt idx="2">
                  <c:v>55.628282858125687</c:v>
                </c:pt>
                <c:pt idx="3">
                  <c:v>53.261380292913394</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1-C6CC-4D4F-B122-D96233E84E84}"/>
            </c:ext>
          </c:extLst>
        </c:ser>
        <c:ser>
          <c:idx val="2"/>
          <c:order val="2"/>
          <c:tx>
            <c:v>Unüberbaut</c:v>
          </c:tx>
          <c:invertIfNegative val="0"/>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Analyse_unüberbaut_Hauptnutzung!$G$2:$G$10</c:f>
              <c:numCache>
                <c:formatCode>#,##0</c:formatCode>
                <c:ptCount val="9"/>
                <c:pt idx="0">
                  <c:v>423.77092664288097</c:v>
                </c:pt>
                <c:pt idx="1">
                  <c:v>584.10650253213407</c:v>
                </c:pt>
                <c:pt idx="2">
                  <c:v>95.798841884369295</c:v>
                </c:pt>
                <c:pt idx="3">
                  <c:v>38.831678128731404</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2-C6CC-4D4F-B122-D96233E84E84}"/>
            </c:ext>
          </c:extLst>
        </c:ser>
        <c:dLbls>
          <c:showLegendKey val="0"/>
          <c:showVal val="0"/>
          <c:showCatName val="0"/>
          <c:showSerName val="0"/>
          <c:showPercent val="0"/>
          <c:showBubbleSize val="0"/>
        </c:dLbls>
        <c:gapWidth val="50"/>
        <c:overlap val="100"/>
        <c:axId val="439073952"/>
        <c:axId val="439075912"/>
      </c:barChart>
      <c:catAx>
        <c:axId val="439073952"/>
        <c:scaling>
          <c:orientation val="maxMin"/>
        </c:scaling>
        <c:delete val="0"/>
        <c:axPos val="l"/>
        <c:numFmt formatCode="General" sourceLinked="1"/>
        <c:majorTickMark val="out"/>
        <c:minorTickMark val="none"/>
        <c:tickLblPos val="nextTo"/>
        <c:crossAx val="439075912"/>
        <c:crosses val="autoZero"/>
        <c:auto val="1"/>
        <c:lblAlgn val="ctr"/>
        <c:lblOffset val="100"/>
        <c:noMultiLvlLbl val="0"/>
      </c:catAx>
      <c:valAx>
        <c:axId val="439075912"/>
        <c:scaling>
          <c:orientation val="minMax"/>
        </c:scaling>
        <c:delete val="0"/>
        <c:axPos val="t"/>
        <c:majorGridlines/>
        <c:numFmt formatCode="#,##0" sourceLinked="1"/>
        <c:majorTickMark val="out"/>
        <c:minorTickMark val="none"/>
        <c:tickLblPos val="high"/>
        <c:crossAx val="43907395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7.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69850</xdr:rowOff>
    </xdr:from>
    <xdr:to>
      <xdr:col>4</xdr:col>
      <xdr:colOff>441325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644525</xdr:colOff>
      <xdr:row>12</xdr:row>
      <xdr:rowOff>69850</xdr:rowOff>
    </xdr:from>
    <xdr:to>
      <xdr:col>8</xdr:col>
      <xdr:colOff>1285875</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12</xdr:row>
      <xdr:rowOff>69850</xdr:rowOff>
    </xdr:from>
    <xdr:to>
      <xdr:col>4</xdr:col>
      <xdr:colOff>441325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644525</xdr:colOff>
      <xdr:row>12</xdr:row>
      <xdr:rowOff>69850</xdr:rowOff>
    </xdr:from>
    <xdr:to>
      <xdr:col>8</xdr:col>
      <xdr:colOff>1285875</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32</xdr:row>
      <xdr:rowOff>6350</xdr:rowOff>
    </xdr:from>
    <xdr:to>
      <xdr:col>4</xdr:col>
      <xdr:colOff>441325</xdr:colOff>
      <xdr:row>49</xdr:row>
      <xdr:rowOff>136525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12</xdr:row>
      <xdr:rowOff>69850</xdr:rowOff>
    </xdr:from>
    <xdr:to>
      <xdr:col>4</xdr:col>
      <xdr:colOff>441325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644525</xdr:colOff>
      <xdr:row>12</xdr:row>
      <xdr:rowOff>69850</xdr:rowOff>
    </xdr:from>
    <xdr:to>
      <xdr:col>8</xdr:col>
      <xdr:colOff>1285875</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32</xdr:row>
      <xdr:rowOff>6350</xdr:rowOff>
    </xdr:from>
    <xdr:to>
      <xdr:col>4</xdr:col>
      <xdr:colOff>441325</xdr:colOff>
      <xdr:row>49</xdr:row>
      <xdr:rowOff>136525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12</xdr:row>
      <xdr:rowOff>69850</xdr:rowOff>
    </xdr:from>
    <xdr:to>
      <xdr:col>3</xdr:col>
      <xdr:colOff>955675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1158875</xdr:colOff>
      <xdr:row>12</xdr:row>
      <xdr:rowOff>69850</xdr:rowOff>
    </xdr:from>
    <xdr:to>
      <xdr:col>8</xdr:col>
      <xdr:colOff>685800</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12</xdr:row>
      <xdr:rowOff>69850</xdr:rowOff>
    </xdr:from>
    <xdr:to>
      <xdr:col>3</xdr:col>
      <xdr:colOff>955675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1158875</xdr:colOff>
      <xdr:row>12</xdr:row>
      <xdr:rowOff>69850</xdr:rowOff>
    </xdr:from>
    <xdr:to>
      <xdr:col>8</xdr:col>
      <xdr:colOff>685800</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12</xdr:row>
      <xdr:rowOff>69850</xdr:rowOff>
    </xdr:from>
    <xdr:to>
      <xdr:col>3</xdr:col>
      <xdr:colOff>955675</xdr:colOff>
      <xdr:row>30</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1158875</xdr:colOff>
      <xdr:row>12</xdr:row>
      <xdr:rowOff>69850</xdr:rowOff>
    </xdr:from>
    <xdr:to>
      <xdr:col>8</xdr:col>
      <xdr:colOff>685800</xdr:colOff>
      <xdr:row>30</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12</xdr:row>
      <xdr:rowOff>69850</xdr:rowOff>
    </xdr:from>
    <xdr:to>
      <xdr:col>4</xdr:col>
      <xdr:colOff>107950</xdr:colOff>
      <xdr:row>32</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311150</xdr:colOff>
      <xdr:row>12</xdr:row>
      <xdr:rowOff>69850</xdr:rowOff>
    </xdr:from>
    <xdr:to>
      <xdr:col>9</xdr:col>
      <xdr:colOff>171450</xdr:colOff>
      <xdr:row>32</xdr:row>
      <xdr:rowOff>69850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12</xdr:row>
      <xdr:rowOff>69850</xdr:rowOff>
    </xdr:from>
    <xdr:to>
      <xdr:col>3</xdr:col>
      <xdr:colOff>1089025</xdr:colOff>
      <xdr:row>32</xdr:row>
      <xdr:rowOff>69850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lf.giezendanner@are.admin.ch"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1"/>
  <sheetViews>
    <sheetView tabSelected="1" workbookViewId="0"/>
  </sheetViews>
  <sheetFormatPr baseColWidth="10" defaultRowHeight="15" x14ac:dyDescent="0.2"/>
  <cols>
    <col min="1" max="1" width="37.7109375" style="29" customWidth="1"/>
    <col min="2" max="2" width="57.7109375" style="29" customWidth="1"/>
    <col min="3" max="16384" width="11.42578125" style="30"/>
  </cols>
  <sheetData>
    <row r="1" spans="1:2" ht="18.75" x14ac:dyDescent="0.2">
      <c r="A1" s="28" t="s">
        <v>63</v>
      </c>
    </row>
    <row r="2" spans="1:2" ht="18.75" x14ac:dyDescent="0.2">
      <c r="A2" s="28" t="s">
        <v>64</v>
      </c>
    </row>
    <row r="4" spans="1:2" ht="12.75" x14ac:dyDescent="0.2">
      <c r="A4" s="55" t="s">
        <v>139</v>
      </c>
      <c r="B4" s="56"/>
    </row>
    <row r="5" spans="1:2" ht="12.75" x14ac:dyDescent="0.2">
      <c r="A5" s="57"/>
      <c r="B5" s="58"/>
    </row>
    <row r="6" spans="1:2" x14ac:dyDescent="0.2">
      <c r="A6" s="31" t="s">
        <v>65</v>
      </c>
      <c r="B6" s="32" t="s">
        <v>66</v>
      </c>
    </row>
    <row r="7" spans="1:2" x14ac:dyDescent="0.2">
      <c r="A7" s="33"/>
      <c r="B7" s="34"/>
    </row>
    <row r="8" spans="1:2" x14ac:dyDescent="0.2">
      <c r="A8" s="31" t="s">
        <v>67</v>
      </c>
      <c r="B8" s="32" t="s">
        <v>68</v>
      </c>
    </row>
    <row r="9" spans="1:2" x14ac:dyDescent="0.2">
      <c r="A9" s="35" t="s">
        <v>69</v>
      </c>
      <c r="B9" s="36">
        <v>83</v>
      </c>
    </row>
    <row r="10" spans="1:2" x14ac:dyDescent="0.2">
      <c r="A10" s="33"/>
      <c r="B10" s="34"/>
    </row>
    <row r="11" spans="1:2" x14ac:dyDescent="0.2">
      <c r="A11" s="31" t="s">
        <v>70</v>
      </c>
      <c r="B11" s="37"/>
    </row>
    <row r="12" spans="1:2" x14ac:dyDescent="0.2">
      <c r="A12" s="35" t="s">
        <v>71</v>
      </c>
      <c r="B12" s="38">
        <v>22</v>
      </c>
    </row>
    <row r="13" spans="1:2" x14ac:dyDescent="0.2">
      <c r="A13" s="33"/>
      <c r="B13" s="40"/>
    </row>
    <row r="14" spans="1:2" x14ac:dyDescent="0.2">
      <c r="A14" s="31" t="s">
        <v>27</v>
      </c>
      <c r="B14" s="37" t="s">
        <v>72</v>
      </c>
    </row>
    <row r="15" spans="1:2" x14ac:dyDescent="0.2">
      <c r="A15" s="33"/>
      <c r="B15" s="40"/>
    </row>
    <row r="16" spans="1:2" ht="30" x14ac:dyDescent="0.2">
      <c r="A16" s="41" t="s">
        <v>73</v>
      </c>
      <c r="B16" s="39" t="s">
        <v>74</v>
      </c>
    </row>
    <row r="17" spans="1:2" ht="60" x14ac:dyDescent="0.2">
      <c r="A17" s="33"/>
      <c r="B17" s="34" t="s">
        <v>75</v>
      </c>
    </row>
    <row r="19" spans="1:2" ht="17.100000000000001" customHeight="1" x14ac:dyDescent="0.2">
      <c r="A19" s="42" t="s">
        <v>76</v>
      </c>
    </row>
    <row r="20" spans="1:2" ht="15" customHeight="1" x14ac:dyDescent="0.2">
      <c r="A20" s="43" t="s">
        <v>77</v>
      </c>
    </row>
    <row r="21" spans="1:2" ht="15" customHeight="1" x14ac:dyDescent="0.2">
      <c r="A21" s="43" t="s">
        <v>78</v>
      </c>
    </row>
    <row r="22" spans="1:2" ht="15" customHeight="1" x14ac:dyDescent="0.2">
      <c r="A22" s="43" t="s">
        <v>79</v>
      </c>
    </row>
    <row r="23" spans="1:2" ht="15" customHeight="1" x14ac:dyDescent="0.2">
      <c r="A23" s="43" t="s">
        <v>80</v>
      </c>
    </row>
    <row r="24" spans="1:2" ht="15" customHeight="1" x14ac:dyDescent="0.2">
      <c r="A24" s="43" t="s">
        <v>81</v>
      </c>
    </row>
    <row r="25" spans="1:2" ht="15" customHeight="1" x14ac:dyDescent="0.2">
      <c r="A25" s="43" t="s">
        <v>82</v>
      </c>
    </row>
    <row r="26" spans="1:2" ht="15" customHeight="1" x14ac:dyDescent="0.2">
      <c r="A26" s="43" t="s">
        <v>83</v>
      </c>
    </row>
    <row r="27" spans="1:2" ht="15" customHeight="1" x14ac:dyDescent="0.2">
      <c r="A27" s="43" t="s">
        <v>84</v>
      </c>
    </row>
    <row r="28" spans="1:2" ht="15" customHeight="1" x14ac:dyDescent="0.2">
      <c r="A28" s="43" t="s">
        <v>85</v>
      </c>
    </row>
    <row r="29" spans="1:2" x14ac:dyDescent="0.2">
      <c r="A29" s="43"/>
    </row>
    <row r="30" spans="1:2" x14ac:dyDescent="0.2">
      <c r="A30" s="43"/>
    </row>
    <row r="31" spans="1:2" x14ac:dyDescent="0.2">
      <c r="A31" s="43"/>
    </row>
    <row r="32" spans="1:2" x14ac:dyDescent="0.2">
      <c r="A32" s="44" t="s">
        <v>64</v>
      </c>
    </row>
    <row r="33" spans="1:1" x14ac:dyDescent="0.2">
      <c r="A33" s="44" t="s">
        <v>86</v>
      </c>
    </row>
    <row r="34" spans="1:1" x14ac:dyDescent="0.2">
      <c r="A34" s="44" t="s">
        <v>87</v>
      </c>
    </row>
    <row r="35" spans="1:1" x14ac:dyDescent="0.2">
      <c r="A35" s="44"/>
    </row>
    <row r="36" spans="1:1" x14ac:dyDescent="0.2">
      <c r="A36" s="44" t="s">
        <v>88</v>
      </c>
    </row>
    <row r="37" spans="1:1" x14ac:dyDescent="0.2">
      <c r="A37" s="44" t="s">
        <v>63</v>
      </c>
    </row>
    <row r="38" spans="1:1" x14ac:dyDescent="0.2">
      <c r="A38" s="44" t="s">
        <v>89</v>
      </c>
    </row>
    <row r="39" spans="1:1" x14ac:dyDescent="0.2">
      <c r="A39" s="45" t="s">
        <v>90</v>
      </c>
    </row>
    <row r="40" spans="1:1" x14ac:dyDescent="0.2">
      <c r="A40" s="44"/>
    </row>
    <row r="41" spans="1:1" x14ac:dyDescent="0.2">
      <c r="A41" s="44" t="s">
        <v>91</v>
      </c>
    </row>
  </sheetData>
  <mergeCells count="1">
    <mergeCell ref="A4:B5"/>
  </mergeCells>
  <hyperlinks>
    <hyperlink ref="A39" r:id="rId1"/>
  </hyperlinks>
  <pageMargins left="0.70866141732283472" right="0.70866141732283472" top="0.78740157480314965" bottom="0.78740157480314965" header="0.31496062992125984" footer="0.31496062992125984"/>
  <pageSetup paperSize="9" scale="93"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heetViews>
  <sheetFormatPr baseColWidth="10" defaultRowHeight="12.75" x14ac:dyDescent="0.2"/>
  <cols>
    <col min="1" max="1" width="10.7109375" style="1" customWidth="1"/>
    <col min="2" max="2" width="38.7109375" style="1" customWidth="1"/>
    <col min="3" max="4" width="20.7109375" style="1" customWidth="1"/>
    <col min="5" max="6" width="15.7109375" style="1" customWidth="1"/>
    <col min="7" max="16384" width="11.42578125" style="1"/>
  </cols>
  <sheetData>
    <row r="1" spans="1:6" ht="50.1" customHeight="1" x14ac:dyDescent="0.2">
      <c r="A1" s="2" t="s">
        <v>28</v>
      </c>
      <c r="B1" s="2" t="s">
        <v>0</v>
      </c>
      <c r="C1" s="2" t="s">
        <v>55</v>
      </c>
      <c r="D1" s="2" t="s">
        <v>56</v>
      </c>
      <c r="E1" s="2" t="s">
        <v>57</v>
      </c>
      <c r="F1" s="2" t="s">
        <v>58</v>
      </c>
    </row>
    <row r="2" spans="1:6" ht="15" customHeight="1" x14ac:dyDescent="0.25">
      <c r="A2" s="5">
        <v>11</v>
      </c>
      <c r="B2" s="5" t="s">
        <v>1</v>
      </c>
      <c r="C2" s="15">
        <v>4506.5122250000004</v>
      </c>
      <c r="D2" s="15">
        <v>4555.8375276634406</v>
      </c>
      <c r="E2" s="15">
        <f t="shared" ref="E2:E11" si="0">D2-C2</f>
        <v>49.325302663440198</v>
      </c>
      <c r="F2" s="25">
        <f t="shared" ref="F2:F11" si="1">D2/C2-1</f>
        <v>1.0945338701137119E-2</v>
      </c>
    </row>
    <row r="3" spans="1:6" ht="15" customHeight="1" x14ac:dyDescent="0.25">
      <c r="A3" s="8">
        <v>12</v>
      </c>
      <c r="B3" s="8" t="s">
        <v>2</v>
      </c>
      <c r="C3" s="17">
        <v>1865.393329</v>
      </c>
      <c r="D3" s="17">
        <v>1855.71595867322</v>
      </c>
      <c r="E3" s="17">
        <f t="shared" si="0"/>
        <v>-9.6773703267799647</v>
      </c>
      <c r="F3" s="26">
        <f t="shared" si="1"/>
        <v>-5.1878443952450004E-3</v>
      </c>
    </row>
    <row r="4" spans="1:6" ht="15" customHeight="1" x14ac:dyDescent="0.25">
      <c r="A4" s="8">
        <v>13</v>
      </c>
      <c r="B4" s="8" t="s">
        <v>3</v>
      </c>
      <c r="C4" s="17">
        <v>861.10541469999998</v>
      </c>
      <c r="D4" s="17">
        <v>785.91268480682993</v>
      </c>
      <c r="E4" s="17">
        <f t="shared" si="0"/>
        <v>-75.192729893170053</v>
      </c>
      <c r="F4" s="26">
        <f t="shared" si="1"/>
        <v>-8.7321167199217342E-2</v>
      </c>
    </row>
    <row r="5" spans="1:6" ht="15" customHeight="1" x14ac:dyDescent="0.25">
      <c r="A5" s="8">
        <v>14</v>
      </c>
      <c r="B5" s="8" t="s">
        <v>4</v>
      </c>
      <c r="C5" s="17">
        <v>667.25742449999996</v>
      </c>
      <c r="D5" s="17">
        <v>741.84239734534697</v>
      </c>
      <c r="E5" s="17">
        <f t="shared" si="0"/>
        <v>74.584972845347011</v>
      </c>
      <c r="F5" s="26">
        <f t="shared" si="1"/>
        <v>0.11177840831255836</v>
      </c>
    </row>
    <row r="6" spans="1:6" ht="15" customHeight="1" x14ac:dyDescent="0.25">
      <c r="A6" s="8">
        <v>15</v>
      </c>
      <c r="B6" s="8" t="s">
        <v>5</v>
      </c>
      <c r="C6" s="17">
        <v>1160.2740410000001</v>
      </c>
      <c r="D6" s="17">
        <v>979.92266180580702</v>
      </c>
      <c r="E6" s="17">
        <f t="shared" si="0"/>
        <v>-180.3513791941931</v>
      </c>
      <c r="F6" s="26">
        <f t="shared" si="1"/>
        <v>-0.15543860572693191</v>
      </c>
    </row>
    <row r="7" spans="1:6" ht="15" customHeight="1" x14ac:dyDescent="0.25">
      <c r="A7" s="8">
        <v>16</v>
      </c>
      <c r="B7" s="8" t="s">
        <v>6</v>
      </c>
      <c r="C7" s="17">
        <v>318.0840523</v>
      </c>
      <c r="D7" s="17">
        <v>422.37159721045197</v>
      </c>
      <c r="E7" s="17">
        <f t="shared" si="0"/>
        <v>104.28754491045197</v>
      </c>
      <c r="F7" s="26">
        <f t="shared" si="1"/>
        <v>0.32786159556372074</v>
      </c>
    </row>
    <row r="8" spans="1:6" ht="15" customHeight="1" x14ac:dyDescent="0.25">
      <c r="A8" s="8">
        <v>17</v>
      </c>
      <c r="B8" s="8" t="s">
        <v>7</v>
      </c>
      <c r="C8" s="17">
        <v>301.09964100000002</v>
      </c>
      <c r="D8" s="17">
        <v>403.527633541635</v>
      </c>
      <c r="E8" s="17">
        <f t="shared" si="0"/>
        <v>102.42799254163498</v>
      </c>
      <c r="F8" s="26">
        <f t="shared" si="1"/>
        <v>0.34017972323532253</v>
      </c>
    </row>
    <row r="9" spans="1:6" ht="15" customHeight="1" x14ac:dyDescent="0.25">
      <c r="A9" s="8">
        <v>18</v>
      </c>
      <c r="B9" s="8" t="s">
        <v>27</v>
      </c>
      <c r="C9" s="13" t="s">
        <v>62</v>
      </c>
      <c r="D9" s="13" t="s">
        <v>62</v>
      </c>
      <c r="E9" s="13" t="s">
        <v>62</v>
      </c>
      <c r="F9" s="13" t="s">
        <v>62</v>
      </c>
    </row>
    <row r="10" spans="1:6" ht="15" customHeight="1" x14ac:dyDescent="0.25">
      <c r="A10" s="8">
        <v>19</v>
      </c>
      <c r="B10" s="8" t="s">
        <v>8</v>
      </c>
      <c r="C10" s="17">
        <v>328.697744</v>
      </c>
      <c r="D10" s="17">
        <v>364.42078172044199</v>
      </c>
      <c r="E10" s="17">
        <f t="shared" si="0"/>
        <v>35.723037720441994</v>
      </c>
      <c r="F10" s="26">
        <f t="shared" si="1"/>
        <v>0.10868050776899163</v>
      </c>
    </row>
    <row r="11" spans="1:6" ht="15" customHeight="1" x14ac:dyDescent="0.2">
      <c r="A11" s="61"/>
      <c r="B11" s="61"/>
      <c r="C11" s="11">
        <f t="shared" ref="C11:D11" si="2">SUM(C2:C10)</f>
        <v>10008.423871500001</v>
      </c>
      <c r="D11" s="11">
        <f t="shared" si="2"/>
        <v>10109.551242767175</v>
      </c>
      <c r="E11" s="24">
        <f t="shared" si="0"/>
        <v>101.12737126717366</v>
      </c>
      <c r="F11" s="27">
        <f t="shared" si="1"/>
        <v>1.0104225457031601E-2</v>
      </c>
    </row>
    <row r="12" spans="1:6" ht="15" customHeight="1" x14ac:dyDescent="0.2">
      <c r="A12" s="3" t="s">
        <v>33</v>
      </c>
      <c r="B12" s="3"/>
      <c r="C12" s="3"/>
      <c r="D12" s="3"/>
      <c r="E12" s="3"/>
      <c r="F12" s="4"/>
    </row>
  </sheetData>
  <mergeCells count="1">
    <mergeCell ref="A11:B11"/>
  </mergeCells>
  <printOptions horizontalCentered="1" verticalCentered="1"/>
  <pageMargins left="0.7" right="0.7" top="0.78740157499999996" bottom="0.78740157499999996"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0"/>
  <sheetViews>
    <sheetView workbookViewId="0">
      <selection sqref="A1:A2"/>
    </sheetView>
  </sheetViews>
  <sheetFormatPr baseColWidth="10" defaultRowHeight="15" x14ac:dyDescent="0.25"/>
  <cols>
    <col min="1" max="1" width="50.7109375" style="54" customWidth="1"/>
    <col min="2" max="2" width="70.7109375" style="54" customWidth="1"/>
    <col min="3" max="16384" width="11.42578125" style="46"/>
  </cols>
  <sheetData>
    <row r="1" spans="1:2" x14ac:dyDescent="0.25">
      <c r="A1" s="59" t="s">
        <v>92</v>
      </c>
      <c r="B1" s="59" t="s">
        <v>93</v>
      </c>
    </row>
    <row r="2" spans="1:2" x14ac:dyDescent="0.25">
      <c r="A2" s="60"/>
      <c r="B2" s="60"/>
    </row>
    <row r="3" spans="1:2" x14ac:dyDescent="0.25">
      <c r="A3" s="47" t="s">
        <v>28</v>
      </c>
      <c r="B3" s="48" t="s">
        <v>94</v>
      </c>
    </row>
    <row r="4" spans="1:2" x14ac:dyDescent="0.25">
      <c r="A4" s="49" t="s">
        <v>34</v>
      </c>
      <c r="B4" s="50" t="s">
        <v>95</v>
      </c>
    </row>
    <row r="5" spans="1:2" ht="30" x14ac:dyDescent="0.25">
      <c r="A5" s="49" t="s">
        <v>0</v>
      </c>
      <c r="B5" s="50" t="s">
        <v>96</v>
      </c>
    </row>
    <row r="6" spans="1:2" ht="30" x14ac:dyDescent="0.25">
      <c r="A6" s="49" t="s">
        <v>35</v>
      </c>
      <c r="B6" s="50" t="s">
        <v>97</v>
      </c>
    </row>
    <row r="7" spans="1:2" ht="30" x14ac:dyDescent="0.25">
      <c r="A7" s="49" t="s">
        <v>36</v>
      </c>
      <c r="B7" s="50" t="s">
        <v>98</v>
      </c>
    </row>
    <row r="8" spans="1:2" x14ac:dyDescent="0.25">
      <c r="A8" s="49" t="s">
        <v>29</v>
      </c>
      <c r="B8" s="50" t="s">
        <v>99</v>
      </c>
    </row>
    <row r="9" spans="1:2" ht="30" x14ac:dyDescent="0.25">
      <c r="A9" s="49" t="s">
        <v>30</v>
      </c>
      <c r="B9" s="50" t="s">
        <v>100</v>
      </c>
    </row>
    <row r="10" spans="1:2" ht="45" x14ac:dyDescent="0.25">
      <c r="A10" s="49" t="s">
        <v>31</v>
      </c>
      <c r="B10" s="50" t="s">
        <v>101</v>
      </c>
    </row>
    <row r="11" spans="1:2" ht="17.25" x14ac:dyDescent="0.25">
      <c r="A11" s="49" t="s">
        <v>102</v>
      </c>
      <c r="B11" s="50" t="s">
        <v>103</v>
      </c>
    </row>
    <row r="12" spans="1:2" ht="45" x14ac:dyDescent="0.25">
      <c r="A12" s="49" t="s">
        <v>32</v>
      </c>
      <c r="B12" s="50" t="s">
        <v>104</v>
      </c>
    </row>
    <row r="13" spans="1:2" ht="17.25" x14ac:dyDescent="0.25">
      <c r="A13" s="49" t="s">
        <v>105</v>
      </c>
      <c r="B13" s="51" t="s">
        <v>106</v>
      </c>
    </row>
    <row r="14" spans="1:2" ht="17.25" x14ac:dyDescent="0.25">
      <c r="A14" s="49" t="s">
        <v>107</v>
      </c>
      <c r="B14" s="51" t="s">
        <v>108</v>
      </c>
    </row>
    <row r="15" spans="1:2" x14ac:dyDescent="0.25">
      <c r="A15" s="49" t="s">
        <v>37</v>
      </c>
      <c r="B15" s="51" t="s">
        <v>109</v>
      </c>
    </row>
    <row r="16" spans="1:2" x14ac:dyDescent="0.25">
      <c r="A16" s="49" t="s">
        <v>38</v>
      </c>
      <c r="B16" s="51" t="s">
        <v>110</v>
      </c>
    </row>
    <row r="17" spans="1:2" x14ac:dyDescent="0.25">
      <c r="A17" s="49" t="s">
        <v>39</v>
      </c>
      <c r="B17" s="51" t="s">
        <v>111</v>
      </c>
    </row>
    <row r="18" spans="1:2" ht="30" x14ac:dyDescent="0.25">
      <c r="A18" s="49" t="s">
        <v>40</v>
      </c>
      <c r="B18" s="51" t="s">
        <v>112</v>
      </c>
    </row>
    <row r="19" spans="1:2" x14ac:dyDescent="0.25">
      <c r="A19" s="49" t="s">
        <v>41</v>
      </c>
      <c r="B19" s="51" t="s">
        <v>113</v>
      </c>
    </row>
    <row r="20" spans="1:2" x14ac:dyDescent="0.25">
      <c r="A20" s="49" t="s">
        <v>42</v>
      </c>
      <c r="B20" s="51" t="s">
        <v>114</v>
      </c>
    </row>
    <row r="21" spans="1:2" ht="30" x14ac:dyDescent="0.25">
      <c r="A21" s="49" t="s">
        <v>43</v>
      </c>
      <c r="B21" s="51" t="s">
        <v>115</v>
      </c>
    </row>
    <row r="22" spans="1:2" x14ac:dyDescent="0.25">
      <c r="A22" s="49" t="s">
        <v>44</v>
      </c>
      <c r="B22" s="51" t="s">
        <v>116</v>
      </c>
    </row>
    <row r="23" spans="1:2" ht="17.25" x14ac:dyDescent="0.25">
      <c r="A23" s="49" t="s">
        <v>117</v>
      </c>
      <c r="B23" s="51" t="s">
        <v>118</v>
      </c>
    </row>
    <row r="24" spans="1:2" ht="45" x14ac:dyDescent="0.25">
      <c r="A24" s="49" t="s">
        <v>119</v>
      </c>
      <c r="B24" s="51" t="s">
        <v>120</v>
      </c>
    </row>
    <row r="25" spans="1:2" x14ac:dyDescent="0.25">
      <c r="A25" s="49" t="s">
        <v>45</v>
      </c>
      <c r="B25" s="51" t="s">
        <v>121</v>
      </c>
    </row>
    <row r="26" spans="1:2" x14ac:dyDescent="0.25">
      <c r="A26" s="49" t="s">
        <v>46</v>
      </c>
      <c r="B26" s="51" t="s">
        <v>122</v>
      </c>
    </row>
    <row r="27" spans="1:2" x14ac:dyDescent="0.25">
      <c r="A27" s="49" t="s">
        <v>47</v>
      </c>
      <c r="B27" s="51" t="s">
        <v>123</v>
      </c>
    </row>
    <row r="28" spans="1:2" x14ac:dyDescent="0.25">
      <c r="A28" s="49" t="s">
        <v>48</v>
      </c>
      <c r="B28" s="51" t="s">
        <v>124</v>
      </c>
    </row>
    <row r="29" spans="1:2" x14ac:dyDescent="0.25">
      <c r="A29" s="49" t="s">
        <v>49</v>
      </c>
      <c r="B29" s="51" t="s">
        <v>125</v>
      </c>
    </row>
    <row r="30" spans="1:2" x14ac:dyDescent="0.25">
      <c r="A30" s="49" t="s">
        <v>50</v>
      </c>
      <c r="B30" s="51" t="s">
        <v>126</v>
      </c>
    </row>
    <row r="31" spans="1:2" x14ac:dyDescent="0.25">
      <c r="A31" s="49" t="s">
        <v>51</v>
      </c>
      <c r="B31" s="51" t="s">
        <v>127</v>
      </c>
    </row>
    <row r="32" spans="1:2" x14ac:dyDescent="0.25">
      <c r="A32" s="49" t="s">
        <v>52</v>
      </c>
      <c r="B32" s="51" t="s">
        <v>128</v>
      </c>
    </row>
    <row r="33" spans="1:2" x14ac:dyDescent="0.25">
      <c r="A33" s="49" t="s">
        <v>53</v>
      </c>
      <c r="B33" s="51" t="s">
        <v>129</v>
      </c>
    </row>
    <row r="34" spans="1:2" x14ac:dyDescent="0.25">
      <c r="A34" s="49" t="s">
        <v>54</v>
      </c>
      <c r="B34" s="51" t="s">
        <v>130</v>
      </c>
    </row>
    <row r="35" spans="1:2" x14ac:dyDescent="0.25">
      <c r="A35" s="49" t="s">
        <v>55</v>
      </c>
      <c r="B35" s="51" t="s">
        <v>131</v>
      </c>
    </row>
    <row r="36" spans="1:2" x14ac:dyDescent="0.25">
      <c r="A36" s="49" t="s">
        <v>56</v>
      </c>
      <c r="B36" s="51" t="s">
        <v>132</v>
      </c>
    </row>
    <row r="37" spans="1:2" x14ac:dyDescent="0.25">
      <c r="A37" s="49" t="s">
        <v>57</v>
      </c>
      <c r="B37" s="51" t="s">
        <v>133</v>
      </c>
    </row>
    <row r="38" spans="1:2" ht="30" x14ac:dyDescent="0.25">
      <c r="A38" s="49" t="s">
        <v>58</v>
      </c>
      <c r="B38" s="51" t="s">
        <v>134</v>
      </c>
    </row>
    <row r="39" spans="1:2" x14ac:dyDescent="0.25">
      <c r="A39" s="49" t="s">
        <v>135</v>
      </c>
      <c r="B39" s="51" t="s">
        <v>136</v>
      </c>
    </row>
    <row r="40" spans="1:2" x14ac:dyDescent="0.25">
      <c r="A40" s="52" t="s">
        <v>137</v>
      </c>
      <c r="B40" s="53" t="s">
        <v>138</v>
      </c>
    </row>
  </sheetData>
  <mergeCells count="2">
    <mergeCell ref="A1:A2"/>
    <mergeCell ref="B1:B2"/>
  </mergeCells>
  <pageMargins left="0.70866141732283472" right="0.70866141732283472" top="0.78740157480314965" bottom="0.78740157480314965" header="0.31496062992125984" footer="0.31496062992125984"/>
  <pageSetup paperSize="9"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heetViews>
  <sheetFormatPr baseColWidth="10" defaultRowHeight="12.75" x14ac:dyDescent="0.2"/>
  <cols>
    <col min="1" max="1" width="10.7109375" style="1" customWidth="1"/>
    <col min="2" max="2" width="38.7109375" style="1" customWidth="1"/>
    <col min="3" max="3" width="17.7109375" style="1" customWidth="1"/>
    <col min="4" max="4" width="12.7109375" style="1" customWidth="1"/>
    <col min="5" max="6" width="17.7109375" style="1" customWidth="1"/>
    <col min="7" max="9" width="20.7109375" style="1" customWidth="1"/>
    <col min="10" max="16384" width="11.42578125" style="1"/>
  </cols>
  <sheetData>
    <row r="1" spans="1:9" ht="50.1" customHeight="1" x14ac:dyDescent="0.2">
      <c r="A1" s="2" t="s">
        <v>28</v>
      </c>
      <c r="B1" s="2" t="s">
        <v>0</v>
      </c>
      <c r="C1" s="2" t="s">
        <v>29</v>
      </c>
      <c r="D1" s="2" t="s">
        <v>30</v>
      </c>
      <c r="E1" s="2" t="s">
        <v>31</v>
      </c>
      <c r="F1" s="2" t="s">
        <v>32</v>
      </c>
      <c r="G1" s="2" t="s">
        <v>59</v>
      </c>
      <c r="H1" s="2" t="s">
        <v>60</v>
      </c>
      <c r="I1" s="2" t="s">
        <v>61</v>
      </c>
    </row>
    <row r="2" spans="1:9" ht="15" customHeight="1" x14ac:dyDescent="0.25">
      <c r="A2" s="5">
        <v>11</v>
      </c>
      <c r="B2" s="5" t="s">
        <v>1</v>
      </c>
      <c r="C2" s="6">
        <v>4555.8375276634406</v>
      </c>
      <c r="D2" s="7">
        <f t="shared" ref="D2:D8" si="0">C2/$C$11</f>
        <v>0.45064686040568719</v>
      </c>
      <c r="E2" s="6">
        <v>268128</v>
      </c>
      <c r="F2" s="6">
        <v>26539</v>
      </c>
      <c r="G2" s="6">
        <f>(C2*10000)/E2</f>
        <v>169.91278522434956</v>
      </c>
      <c r="H2" s="6">
        <f>(C2*10000)/F2</f>
        <v>1716.6575709949284</v>
      </c>
      <c r="I2" s="6">
        <f>(C2*10000)/(E2+F2)</f>
        <v>154.60969595046069</v>
      </c>
    </row>
    <row r="3" spans="1:9" ht="15" customHeight="1" x14ac:dyDescent="0.25">
      <c r="A3" s="8">
        <v>12</v>
      </c>
      <c r="B3" s="8" t="s">
        <v>2</v>
      </c>
      <c r="C3" s="9">
        <v>1855.71595867322</v>
      </c>
      <c r="D3" s="10">
        <f t="shared" si="0"/>
        <v>0.18356066595941953</v>
      </c>
      <c r="E3" s="9">
        <v>4329</v>
      </c>
      <c r="F3" s="9">
        <v>71557</v>
      </c>
      <c r="G3" s="9">
        <f t="shared" ref="G3:G10" si="1">(C3*10000)/E3</f>
        <v>4286.7081512432896</v>
      </c>
      <c r="H3" s="9">
        <f t="shared" ref="H3:H10" si="2">(C3*10000)/F3</f>
        <v>259.33395176897022</v>
      </c>
      <c r="I3" s="9">
        <f t="shared" ref="I3:I10" si="3">(C3*10000)/(E3+F3)</f>
        <v>244.53996240060354</v>
      </c>
    </row>
    <row r="4" spans="1:9" ht="15" customHeight="1" x14ac:dyDescent="0.25">
      <c r="A4" s="8">
        <v>13</v>
      </c>
      <c r="B4" s="8" t="s">
        <v>3</v>
      </c>
      <c r="C4" s="9">
        <v>785.91268480682993</v>
      </c>
      <c r="D4" s="10">
        <f t="shared" si="0"/>
        <v>7.7739621268462039E-2</v>
      </c>
      <c r="E4" s="9">
        <v>42243</v>
      </c>
      <c r="F4" s="9">
        <v>56923</v>
      </c>
      <c r="G4" s="9">
        <f t="shared" si="1"/>
        <v>186.04566077381577</v>
      </c>
      <c r="H4" s="9">
        <f t="shared" si="2"/>
        <v>138.06592850110323</v>
      </c>
      <c r="I4" s="9">
        <f t="shared" si="3"/>
        <v>79.252232096366697</v>
      </c>
    </row>
    <row r="5" spans="1:9" ht="15" customHeight="1" x14ac:dyDescent="0.25">
      <c r="A5" s="8">
        <v>14</v>
      </c>
      <c r="B5" s="8" t="s">
        <v>4</v>
      </c>
      <c r="C5" s="9">
        <v>741.84239734534697</v>
      </c>
      <c r="D5" s="10">
        <f t="shared" si="0"/>
        <v>7.3380348892943606E-2</v>
      </c>
      <c r="E5" s="9">
        <v>39308</v>
      </c>
      <c r="F5" s="9">
        <v>26331</v>
      </c>
      <c r="G5" s="9">
        <f t="shared" si="1"/>
        <v>188.72555137512643</v>
      </c>
      <c r="H5" s="9">
        <f t="shared" si="2"/>
        <v>281.73726685099194</v>
      </c>
      <c r="I5" s="9">
        <f t="shared" si="3"/>
        <v>113.01854040210043</v>
      </c>
    </row>
    <row r="6" spans="1:9" ht="15" customHeight="1" x14ac:dyDescent="0.25">
      <c r="A6" s="8">
        <v>15</v>
      </c>
      <c r="B6" s="8" t="s">
        <v>5</v>
      </c>
      <c r="C6" s="9">
        <v>979.92266180580702</v>
      </c>
      <c r="D6" s="10">
        <f t="shared" si="0"/>
        <v>9.6930381801752827E-2</v>
      </c>
      <c r="E6" s="9">
        <v>6499</v>
      </c>
      <c r="F6" s="9">
        <v>36850</v>
      </c>
      <c r="G6" s="9">
        <f t="shared" si="1"/>
        <v>1507.8052959006109</v>
      </c>
      <c r="H6" s="9">
        <f t="shared" si="2"/>
        <v>265.92202491338048</v>
      </c>
      <c r="I6" s="9">
        <f t="shared" si="3"/>
        <v>226.05427156469747</v>
      </c>
    </row>
    <row r="7" spans="1:9" ht="15" customHeight="1" x14ac:dyDescent="0.25">
      <c r="A7" s="8">
        <v>16</v>
      </c>
      <c r="B7" s="8" t="s">
        <v>6</v>
      </c>
      <c r="C7" s="9">
        <v>422.37159721045197</v>
      </c>
      <c r="D7" s="10">
        <f t="shared" si="0"/>
        <v>4.1779460538630291E-2</v>
      </c>
      <c r="E7" s="9">
        <v>125</v>
      </c>
      <c r="F7" s="9">
        <v>357</v>
      </c>
      <c r="G7" s="9">
        <f t="shared" si="1"/>
        <v>33789.72777683616</v>
      </c>
      <c r="H7" s="9">
        <f t="shared" si="2"/>
        <v>11831.137176763361</v>
      </c>
      <c r="I7" s="9">
        <f t="shared" si="3"/>
        <v>8762.896207685726</v>
      </c>
    </row>
    <row r="8" spans="1:9" ht="15" customHeight="1" x14ac:dyDescent="0.25">
      <c r="A8" s="8">
        <v>17</v>
      </c>
      <c r="B8" s="8" t="s">
        <v>7</v>
      </c>
      <c r="C8" s="9">
        <v>403.527633541635</v>
      </c>
      <c r="D8" s="10">
        <f t="shared" si="0"/>
        <v>3.9915484263491591E-2</v>
      </c>
      <c r="E8" s="9">
        <v>206</v>
      </c>
      <c r="F8" s="9">
        <v>840</v>
      </c>
      <c r="G8" s="9">
        <f t="shared" si="1"/>
        <v>19588.720074836652</v>
      </c>
      <c r="H8" s="9">
        <f t="shared" si="2"/>
        <v>4803.9003993051783</v>
      </c>
      <c r="I8" s="9">
        <f t="shared" si="3"/>
        <v>3857.816764260373</v>
      </c>
    </row>
    <row r="9" spans="1:9" ht="15" customHeight="1" x14ac:dyDescent="0.25">
      <c r="A9" s="8">
        <v>18</v>
      </c>
      <c r="B9" s="8" t="s">
        <v>27</v>
      </c>
      <c r="C9" s="13" t="s">
        <v>62</v>
      </c>
      <c r="D9" s="13" t="s">
        <v>62</v>
      </c>
      <c r="E9" s="13" t="s">
        <v>62</v>
      </c>
      <c r="F9" s="13" t="s">
        <v>62</v>
      </c>
      <c r="G9" s="13" t="s">
        <v>62</v>
      </c>
      <c r="H9" s="13" t="s">
        <v>62</v>
      </c>
      <c r="I9" s="13" t="s">
        <v>62</v>
      </c>
    </row>
    <row r="10" spans="1:9" ht="15" customHeight="1" x14ac:dyDescent="0.25">
      <c r="A10" s="8">
        <v>19</v>
      </c>
      <c r="B10" s="8" t="s">
        <v>8</v>
      </c>
      <c r="C10" s="9">
        <v>364.42078172044199</v>
      </c>
      <c r="D10" s="10">
        <f>C10/$C$11</f>
        <v>3.6047176869612778E-2</v>
      </c>
      <c r="E10" s="9">
        <v>3303</v>
      </c>
      <c r="F10" s="9">
        <v>8108</v>
      </c>
      <c r="G10" s="9">
        <f t="shared" si="1"/>
        <v>1103.3023969737874</v>
      </c>
      <c r="H10" s="9">
        <f t="shared" si="2"/>
        <v>449.45829023241492</v>
      </c>
      <c r="I10" s="9">
        <f t="shared" si="3"/>
        <v>319.35919877350102</v>
      </c>
    </row>
    <row r="11" spans="1:9" ht="15" customHeight="1" x14ac:dyDescent="0.2">
      <c r="A11" s="61"/>
      <c r="B11" s="61"/>
      <c r="C11" s="11">
        <f>SUM(C2:C10)</f>
        <v>10109.551242767175</v>
      </c>
      <c r="D11" s="12"/>
      <c r="E11" s="11">
        <f>SUM(E2:E10)</f>
        <v>364141</v>
      </c>
      <c r="F11" s="11">
        <f>SUM(F2:F10)</f>
        <v>227505</v>
      </c>
      <c r="G11" s="11">
        <f>(C11*10000)/E11</f>
        <v>277.62738177703619</v>
      </c>
      <c r="H11" s="11">
        <f>(C11*10000)/F11</f>
        <v>444.36611251476558</v>
      </c>
      <c r="I11" s="11">
        <f>(C11*10000)/(E11+F11)</f>
        <v>170.87162328093444</v>
      </c>
    </row>
    <row r="12" spans="1:9" ht="15" customHeight="1" x14ac:dyDescent="0.2">
      <c r="A12" s="3" t="s">
        <v>33</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7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heetViews>
  <sheetFormatPr baseColWidth="10" defaultRowHeight="12.75" x14ac:dyDescent="0.2"/>
  <cols>
    <col min="1" max="1" width="10.7109375" style="1" customWidth="1"/>
    <col min="2" max="2" width="38.7109375" style="1" customWidth="1"/>
    <col min="3" max="3" width="17.7109375" style="1" customWidth="1"/>
    <col min="4" max="4" width="12.7109375" style="1" customWidth="1"/>
    <col min="5" max="6" width="17.7109375" style="1" customWidth="1"/>
    <col min="7" max="9" width="20.7109375" style="1" customWidth="1"/>
    <col min="10" max="16384" width="11.42578125" style="1"/>
  </cols>
  <sheetData>
    <row r="1" spans="1:9" ht="50.1" customHeight="1" x14ac:dyDescent="0.2">
      <c r="A1" s="2" t="s">
        <v>34</v>
      </c>
      <c r="B1" s="2" t="s">
        <v>35</v>
      </c>
      <c r="C1" s="2" t="s">
        <v>29</v>
      </c>
      <c r="D1" s="2" t="s">
        <v>30</v>
      </c>
      <c r="E1" s="2" t="s">
        <v>31</v>
      </c>
      <c r="F1" s="2" t="s">
        <v>32</v>
      </c>
      <c r="G1" s="2" t="s">
        <v>59</v>
      </c>
      <c r="H1" s="2" t="s">
        <v>60</v>
      </c>
      <c r="I1" s="2" t="s">
        <v>61</v>
      </c>
    </row>
    <row r="2" spans="1:9" ht="15" customHeight="1" x14ac:dyDescent="0.25">
      <c r="A2" s="5">
        <v>11</v>
      </c>
      <c r="B2" s="5" t="s">
        <v>18</v>
      </c>
      <c r="C2" s="14" t="s">
        <v>62</v>
      </c>
      <c r="D2" s="14" t="s">
        <v>62</v>
      </c>
      <c r="E2" s="14" t="s">
        <v>62</v>
      </c>
      <c r="F2" s="14" t="s">
        <v>62</v>
      </c>
      <c r="G2" s="14" t="s">
        <v>62</v>
      </c>
      <c r="H2" s="14" t="s">
        <v>62</v>
      </c>
      <c r="I2" s="14" t="s">
        <v>62</v>
      </c>
    </row>
    <row r="3" spans="1:9" ht="15" customHeight="1" x14ac:dyDescent="0.25">
      <c r="A3" s="8">
        <v>12</v>
      </c>
      <c r="B3" s="8" t="s">
        <v>19</v>
      </c>
      <c r="C3" s="9">
        <v>3893.7985001454299</v>
      </c>
      <c r="D3" s="10">
        <f t="shared" ref="D3:D10" si="0">C3/$C$11</f>
        <v>0.38516037029153344</v>
      </c>
      <c r="E3" s="9">
        <v>191315</v>
      </c>
      <c r="F3" s="9">
        <v>132378</v>
      </c>
      <c r="G3" s="9">
        <f t="shared" ref="G3:G10" si="1">(C3*10000)/E3</f>
        <v>203.52813423649113</v>
      </c>
      <c r="H3" s="9">
        <f t="shared" ref="H3:H10" si="2">(C3*10000)/F3</f>
        <v>294.14241793541453</v>
      </c>
      <c r="I3" s="9">
        <f t="shared" ref="I3:I10" si="3">(C3*10000)/(E3+F3)</f>
        <v>120.29294733421575</v>
      </c>
    </row>
    <row r="4" spans="1:9" ht="15" customHeight="1" x14ac:dyDescent="0.25">
      <c r="A4" s="8">
        <v>13</v>
      </c>
      <c r="B4" s="8" t="s">
        <v>20</v>
      </c>
      <c r="C4" s="9">
        <v>512.58672108309293</v>
      </c>
      <c r="D4" s="10">
        <f t="shared" si="0"/>
        <v>5.0703212118324376E-2</v>
      </c>
      <c r="E4" s="9">
        <v>16311</v>
      </c>
      <c r="F4" s="9">
        <v>16287</v>
      </c>
      <c r="G4" s="9">
        <f t="shared" si="1"/>
        <v>314.25830487590764</v>
      </c>
      <c r="H4" s="9">
        <f t="shared" si="2"/>
        <v>314.72138581880824</v>
      </c>
      <c r="I4" s="9">
        <f t="shared" si="3"/>
        <v>157.24483743882845</v>
      </c>
    </row>
    <row r="5" spans="1:9" ht="15" customHeight="1" x14ac:dyDescent="0.25">
      <c r="A5" s="8">
        <v>21</v>
      </c>
      <c r="B5" s="8" t="s">
        <v>21</v>
      </c>
      <c r="C5" s="9">
        <v>411.96411440935202</v>
      </c>
      <c r="D5" s="10">
        <f t="shared" si="0"/>
        <v>4.0749990233650613E-2</v>
      </c>
      <c r="E5" s="9">
        <v>11841</v>
      </c>
      <c r="F5" s="9">
        <v>7578</v>
      </c>
      <c r="G5" s="9">
        <f t="shared" si="1"/>
        <v>347.91327962955154</v>
      </c>
      <c r="H5" s="9">
        <f t="shared" si="2"/>
        <v>543.63171603239903</v>
      </c>
      <c r="I5" s="9">
        <f t="shared" si="3"/>
        <v>212.14486554887068</v>
      </c>
    </row>
    <row r="6" spans="1:9" ht="15" customHeight="1" x14ac:dyDescent="0.25">
      <c r="A6" s="8">
        <v>22</v>
      </c>
      <c r="B6" s="8" t="s">
        <v>22</v>
      </c>
      <c r="C6" s="9">
        <v>744.89511412914794</v>
      </c>
      <c r="D6" s="10">
        <f t="shared" si="0"/>
        <v>7.3682312522237878E-2</v>
      </c>
      <c r="E6" s="9">
        <v>23464</v>
      </c>
      <c r="F6" s="9">
        <v>8331</v>
      </c>
      <c r="G6" s="9">
        <f t="shared" si="1"/>
        <v>317.46297056305315</v>
      </c>
      <c r="H6" s="9">
        <f t="shared" si="2"/>
        <v>894.12449181268505</v>
      </c>
      <c r="I6" s="9">
        <f t="shared" si="3"/>
        <v>234.28058315117093</v>
      </c>
    </row>
    <row r="7" spans="1:9" ht="15" customHeight="1" x14ac:dyDescent="0.25">
      <c r="A7" s="8">
        <v>23</v>
      </c>
      <c r="B7" s="8" t="s">
        <v>23</v>
      </c>
      <c r="C7" s="9">
        <v>128.10298059932501</v>
      </c>
      <c r="D7" s="10">
        <f t="shared" si="0"/>
        <v>1.2671480417192191E-2</v>
      </c>
      <c r="E7" s="9">
        <v>3258</v>
      </c>
      <c r="F7" s="9">
        <v>721</v>
      </c>
      <c r="G7" s="9">
        <f t="shared" si="1"/>
        <v>393.19515223856666</v>
      </c>
      <c r="H7" s="9">
        <f t="shared" si="2"/>
        <v>1776.7403689226769</v>
      </c>
      <c r="I7" s="9">
        <f t="shared" si="3"/>
        <v>321.94767680152052</v>
      </c>
    </row>
    <row r="8" spans="1:9" ht="15" customHeight="1" x14ac:dyDescent="0.25">
      <c r="A8" s="8">
        <v>31</v>
      </c>
      <c r="B8" s="8" t="s">
        <v>24</v>
      </c>
      <c r="C8" s="9">
        <v>1526.35106024983</v>
      </c>
      <c r="D8" s="10">
        <f t="shared" si="0"/>
        <v>0.15098108942687763</v>
      </c>
      <c r="E8" s="9">
        <v>45384</v>
      </c>
      <c r="F8" s="9">
        <v>26434</v>
      </c>
      <c r="G8" s="9">
        <f t="shared" si="1"/>
        <v>336.31920065437822</v>
      </c>
      <c r="H8" s="9">
        <f t="shared" si="2"/>
        <v>577.41963389945909</v>
      </c>
      <c r="I8" s="9">
        <f t="shared" si="3"/>
        <v>212.53043251689411</v>
      </c>
    </row>
    <row r="9" spans="1:9" ht="15" customHeight="1" x14ac:dyDescent="0.25">
      <c r="A9" s="8">
        <v>32</v>
      </c>
      <c r="B9" s="8" t="s">
        <v>25</v>
      </c>
      <c r="C9" s="9">
        <v>2650.6207234063404</v>
      </c>
      <c r="D9" s="10">
        <f t="shared" si="0"/>
        <v>0.26218975103397568</v>
      </c>
      <c r="E9" s="9">
        <v>68775</v>
      </c>
      <c r="F9" s="9">
        <v>33573</v>
      </c>
      <c r="G9" s="9">
        <f t="shared" si="1"/>
        <v>385.4046853371633</v>
      </c>
      <c r="H9" s="9">
        <f t="shared" si="2"/>
        <v>789.50964269095425</v>
      </c>
      <c r="I9" s="9">
        <f t="shared" si="3"/>
        <v>258.9811939076817</v>
      </c>
    </row>
    <row r="10" spans="1:9" ht="15" customHeight="1" x14ac:dyDescent="0.25">
      <c r="A10" s="8">
        <v>33</v>
      </c>
      <c r="B10" s="8" t="s">
        <v>26</v>
      </c>
      <c r="C10" s="9">
        <v>241.232028744638</v>
      </c>
      <c r="D10" s="10">
        <f t="shared" si="0"/>
        <v>2.3861793956208157E-2</v>
      </c>
      <c r="E10" s="9">
        <v>3793</v>
      </c>
      <c r="F10" s="9">
        <v>2203</v>
      </c>
      <c r="G10" s="9">
        <f t="shared" si="1"/>
        <v>635.99269376387565</v>
      </c>
      <c r="H10" s="9">
        <f t="shared" si="2"/>
        <v>1095.0160179057559</v>
      </c>
      <c r="I10" s="9">
        <f t="shared" si="3"/>
        <v>402.32159563815549</v>
      </c>
    </row>
    <row r="11" spans="1:9" ht="15" customHeight="1" x14ac:dyDescent="0.2">
      <c r="A11" s="61"/>
      <c r="B11" s="61"/>
      <c r="C11" s="11">
        <f>SUM(C2:C10)</f>
        <v>10109.551242767157</v>
      </c>
      <c r="D11" s="12"/>
      <c r="E11" s="11">
        <f>SUM(E2:E10)</f>
        <v>364141</v>
      </c>
      <c r="F11" s="11">
        <f>SUM(F2:F10)</f>
        <v>227505</v>
      </c>
      <c r="G11" s="11">
        <f>(C11*10000)/E11</f>
        <v>277.62738177703574</v>
      </c>
      <c r="H11" s="11">
        <f>(C11*10000)/F11</f>
        <v>444.36611251476478</v>
      </c>
      <c r="I11" s="11">
        <f>(C11*10000)/(E11+F11)</f>
        <v>170.87162328093416</v>
      </c>
    </row>
    <row r="12" spans="1:9" ht="15" customHeight="1" x14ac:dyDescent="0.2">
      <c r="A12" s="3" t="s">
        <v>33</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7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heetViews>
  <sheetFormatPr baseColWidth="10" defaultRowHeight="12.75" x14ac:dyDescent="0.2"/>
  <cols>
    <col min="1" max="1" width="10.7109375" style="1" customWidth="1"/>
    <col min="2" max="2" width="38.7109375" style="1" customWidth="1"/>
    <col min="3" max="3" width="17.7109375" style="1" customWidth="1"/>
    <col min="4" max="4" width="12.7109375" style="1" customWidth="1"/>
    <col min="5" max="6" width="17.7109375" style="1" customWidth="1"/>
    <col min="7" max="9" width="20.7109375" style="1" customWidth="1"/>
    <col min="10" max="16384" width="11.42578125" style="1"/>
  </cols>
  <sheetData>
    <row r="1" spans="1:9" ht="50.1" customHeight="1" x14ac:dyDescent="0.2">
      <c r="A1" s="2" t="s">
        <v>34</v>
      </c>
      <c r="B1" s="2" t="s">
        <v>36</v>
      </c>
      <c r="C1" s="2" t="s">
        <v>29</v>
      </c>
      <c r="D1" s="2" t="s">
        <v>30</v>
      </c>
      <c r="E1" s="2" t="s">
        <v>31</v>
      </c>
      <c r="F1" s="2" t="s">
        <v>32</v>
      </c>
      <c r="G1" s="2" t="s">
        <v>59</v>
      </c>
      <c r="H1" s="2" t="s">
        <v>60</v>
      </c>
      <c r="I1" s="2" t="s">
        <v>61</v>
      </c>
    </row>
    <row r="2" spans="1:9" ht="15" customHeight="1" x14ac:dyDescent="0.25">
      <c r="A2" s="5">
        <v>1</v>
      </c>
      <c r="B2" s="5" t="s">
        <v>9</v>
      </c>
      <c r="C2" s="6">
        <v>1240.0840533160901</v>
      </c>
      <c r="D2" s="7">
        <f>C2/$C$11</f>
        <v>0.12266459940081945</v>
      </c>
      <c r="E2" s="6">
        <v>80851</v>
      </c>
      <c r="F2" s="6">
        <v>80404</v>
      </c>
      <c r="G2" s="6">
        <f>(C2*10000)/E2</f>
        <v>153.37893820930972</v>
      </c>
      <c r="H2" s="6">
        <f>(C2*10000)/F2</f>
        <v>154.23163689817548</v>
      </c>
      <c r="I2" s="6">
        <f>(C2*10000)/(E2+F2)</f>
        <v>76.902052855172869</v>
      </c>
    </row>
    <row r="3" spans="1:9" ht="15" customHeight="1" x14ac:dyDescent="0.25">
      <c r="A3" s="8">
        <v>2</v>
      </c>
      <c r="B3" s="8" t="s">
        <v>10</v>
      </c>
      <c r="C3" s="9">
        <v>1474.6522437451201</v>
      </c>
      <c r="D3" s="10">
        <f>C3/$C$11</f>
        <v>0.14586723073392149</v>
      </c>
      <c r="E3" s="9">
        <v>69411</v>
      </c>
      <c r="F3" s="9">
        <v>33677</v>
      </c>
      <c r="G3" s="9">
        <f t="shared" ref="G3:G10" si="0">(C3*10000)/E3</f>
        <v>212.45224009812856</v>
      </c>
      <c r="H3" s="9">
        <f t="shared" ref="H3:H10" si="1">(C3*10000)/F3</f>
        <v>437.88111878882324</v>
      </c>
      <c r="I3" s="9">
        <f t="shared" ref="I3:I10" si="2">(C3*10000)/(E3+F3)</f>
        <v>143.04790506607171</v>
      </c>
    </row>
    <row r="4" spans="1:9" ht="15" customHeight="1" x14ac:dyDescent="0.25">
      <c r="A4" s="8">
        <v>3</v>
      </c>
      <c r="B4" s="8" t="s">
        <v>11</v>
      </c>
      <c r="C4" s="9">
        <v>1401.4863765699902</v>
      </c>
      <c r="D4" s="10">
        <f>C4/$C$11</f>
        <v>0.13862992955030307</v>
      </c>
      <c r="E4" s="9">
        <v>47928</v>
      </c>
      <c r="F4" s="9">
        <v>22534</v>
      </c>
      <c r="G4" s="9">
        <f t="shared" si="0"/>
        <v>292.41495087839888</v>
      </c>
      <c r="H4" s="9">
        <f t="shared" si="1"/>
        <v>621.94300903966905</v>
      </c>
      <c r="I4" s="9">
        <f t="shared" si="2"/>
        <v>198.89960213590166</v>
      </c>
    </row>
    <row r="5" spans="1:9" ht="15" customHeight="1" x14ac:dyDescent="0.25">
      <c r="A5" s="8">
        <v>4</v>
      </c>
      <c r="B5" s="8" t="s">
        <v>12</v>
      </c>
      <c r="C5" s="13" t="s">
        <v>62</v>
      </c>
      <c r="D5" s="13" t="s">
        <v>62</v>
      </c>
      <c r="E5" s="13" t="s">
        <v>62</v>
      </c>
      <c r="F5" s="13" t="s">
        <v>62</v>
      </c>
      <c r="G5" s="13" t="s">
        <v>62</v>
      </c>
      <c r="H5" s="13" t="s">
        <v>62</v>
      </c>
      <c r="I5" s="13" t="s">
        <v>62</v>
      </c>
    </row>
    <row r="6" spans="1:9" ht="15" customHeight="1" x14ac:dyDescent="0.25">
      <c r="A6" s="8">
        <v>5</v>
      </c>
      <c r="B6" s="8" t="s">
        <v>13</v>
      </c>
      <c r="C6" s="13" t="s">
        <v>62</v>
      </c>
      <c r="D6" s="13" t="s">
        <v>62</v>
      </c>
      <c r="E6" s="13" t="s">
        <v>62</v>
      </c>
      <c r="F6" s="13" t="s">
        <v>62</v>
      </c>
      <c r="G6" s="13" t="s">
        <v>62</v>
      </c>
      <c r="H6" s="13" t="s">
        <v>62</v>
      </c>
      <c r="I6" s="13" t="s">
        <v>62</v>
      </c>
    </row>
    <row r="7" spans="1:9" ht="15" customHeight="1" x14ac:dyDescent="0.25">
      <c r="A7" s="8">
        <v>6</v>
      </c>
      <c r="B7" s="8" t="s">
        <v>14</v>
      </c>
      <c r="C7" s="9">
        <v>441.46285956516704</v>
      </c>
      <c r="D7" s="10">
        <f>C7/$C$11</f>
        <v>4.3667898699362148E-2</v>
      </c>
      <c r="E7" s="9">
        <v>12556</v>
      </c>
      <c r="F7" s="9">
        <v>15166</v>
      </c>
      <c r="G7" s="9">
        <f t="shared" si="0"/>
        <v>351.59514141857841</v>
      </c>
      <c r="H7" s="9">
        <f t="shared" si="1"/>
        <v>291.0872079422175</v>
      </c>
      <c r="I7" s="9">
        <f t="shared" si="2"/>
        <v>159.24639620704389</v>
      </c>
    </row>
    <row r="8" spans="1:9" ht="15" customHeight="1" x14ac:dyDescent="0.25">
      <c r="A8" s="8">
        <v>7</v>
      </c>
      <c r="B8" s="8" t="s">
        <v>15</v>
      </c>
      <c r="C8" s="9">
        <v>2768.4329139987499</v>
      </c>
      <c r="D8" s="10">
        <f>C8/$C$11</f>
        <v>0.27384330397250961</v>
      </c>
      <c r="E8" s="9">
        <v>81328</v>
      </c>
      <c r="F8" s="9">
        <v>39883</v>
      </c>
      <c r="G8" s="9">
        <f t="shared" si="0"/>
        <v>340.40341751902787</v>
      </c>
      <c r="H8" s="9">
        <f t="shared" si="1"/>
        <v>694.13858385747051</v>
      </c>
      <c r="I8" s="9">
        <f t="shared" si="2"/>
        <v>228.39782808480663</v>
      </c>
    </row>
    <row r="9" spans="1:9" ht="15" customHeight="1" x14ac:dyDescent="0.25">
      <c r="A9" s="8">
        <v>8</v>
      </c>
      <c r="B9" s="8" t="s">
        <v>16</v>
      </c>
      <c r="C9" s="9">
        <v>2540.72650817867</v>
      </c>
      <c r="D9" s="10">
        <f>C9/$C$11</f>
        <v>0.2513194153891275</v>
      </c>
      <c r="E9" s="9">
        <v>66914</v>
      </c>
      <c r="F9" s="9">
        <v>33271</v>
      </c>
      <c r="G9" s="9">
        <f t="shared" si="0"/>
        <v>379.70028815773532</v>
      </c>
      <c r="H9" s="9">
        <f t="shared" si="1"/>
        <v>763.64597041828313</v>
      </c>
      <c r="I9" s="9">
        <f t="shared" si="2"/>
        <v>253.60348437177922</v>
      </c>
    </row>
    <row r="10" spans="1:9" ht="15" customHeight="1" x14ac:dyDescent="0.25">
      <c r="A10" s="8">
        <v>9</v>
      </c>
      <c r="B10" s="8" t="s">
        <v>17</v>
      </c>
      <c r="C10" s="9">
        <v>242.70628739337303</v>
      </c>
      <c r="D10" s="10">
        <f>C10/$C$11</f>
        <v>2.4007622253956754E-2</v>
      </c>
      <c r="E10" s="9">
        <v>5153</v>
      </c>
      <c r="F10" s="9">
        <v>2570</v>
      </c>
      <c r="G10" s="9">
        <f t="shared" si="0"/>
        <v>470.99997553536389</v>
      </c>
      <c r="H10" s="9">
        <f t="shared" si="1"/>
        <v>944.38244121935031</v>
      </c>
      <c r="I10" s="9">
        <f t="shared" si="2"/>
        <v>314.26425921710864</v>
      </c>
    </row>
    <row r="11" spans="1:9" ht="15" customHeight="1" x14ac:dyDescent="0.2">
      <c r="A11" s="61"/>
      <c r="B11" s="61"/>
      <c r="C11" s="11">
        <f>SUM(C2:C10)</f>
        <v>10109.55124276716</v>
      </c>
      <c r="D11" s="12"/>
      <c r="E11" s="11">
        <f>SUM(E2:E10)</f>
        <v>364141</v>
      </c>
      <c r="F11" s="11">
        <f>SUM(F2:F10)</f>
        <v>227505</v>
      </c>
      <c r="G11" s="11">
        <f>(C11*10000)/E11</f>
        <v>277.62738177703579</v>
      </c>
      <c r="H11" s="11">
        <f>(C11*10000)/F11</f>
        <v>444.36611251476495</v>
      </c>
      <c r="I11" s="11">
        <f>(C11*10000)/(E11+F11)</f>
        <v>170.87162328093419</v>
      </c>
    </row>
    <row r="12" spans="1:9" ht="15" customHeight="1" x14ac:dyDescent="0.2">
      <c r="A12" s="3" t="s">
        <v>33</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7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workbookViewId="0"/>
  </sheetViews>
  <sheetFormatPr baseColWidth="10" defaultRowHeight="12.75" x14ac:dyDescent="0.2"/>
  <cols>
    <col min="1" max="1" width="10.7109375" style="1" customWidth="1"/>
    <col min="2" max="2" width="38.7109375" style="1" customWidth="1"/>
    <col min="3" max="4" width="22.7109375" style="1" customWidth="1"/>
    <col min="5" max="10" width="17.7109375" style="1" customWidth="1"/>
    <col min="11" max="16384" width="11.42578125" style="1"/>
  </cols>
  <sheetData>
    <row r="1" spans="1:10" ht="50.1" customHeight="1" x14ac:dyDescent="0.2">
      <c r="A1" s="2" t="s">
        <v>28</v>
      </c>
      <c r="B1" s="2" t="s">
        <v>0</v>
      </c>
      <c r="C1" s="2" t="s">
        <v>37</v>
      </c>
      <c r="D1" s="2" t="s">
        <v>38</v>
      </c>
      <c r="E1" s="2" t="s">
        <v>39</v>
      </c>
      <c r="F1" s="2" t="s">
        <v>40</v>
      </c>
      <c r="G1" s="2" t="s">
        <v>41</v>
      </c>
      <c r="H1" s="2" t="s">
        <v>42</v>
      </c>
      <c r="I1" s="2" t="s">
        <v>43</v>
      </c>
      <c r="J1" s="2" t="s">
        <v>44</v>
      </c>
    </row>
    <row r="2" spans="1:10" ht="15" customHeight="1" x14ac:dyDescent="0.25">
      <c r="A2" s="5">
        <v>11</v>
      </c>
      <c r="B2" s="5" t="s">
        <v>1</v>
      </c>
      <c r="C2" s="15">
        <v>423.77092664288097</v>
      </c>
      <c r="D2" s="15">
        <v>716.739811974183</v>
      </c>
      <c r="E2" s="15">
        <v>3839.0977156892577</v>
      </c>
      <c r="F2" s="15">
        <v>292.96888533130203</v>
      </c>
      <c r="G2" s="15">
        <v>423.77092664288097</v>
      </c>
      <c r="H2" s="16">
        <f>E2/SUM($E2:$G2)</f>
        <v>0.84267660828067803</v>
      </c>
      <c r="I2" s="16">
        <f t="shared" ref="I2:J2" si="0">F2/SUM($E2:$G2)</f>
        <v>6.4306262800718758E-2</v>
      </c>
      <c r="J2" s="16">
        <f t="shared" si="0"/>
        <v>9.3017128918603253E-2</v>
      </c>
    </row>
    <row r="3" spans="1:10" ht="15" customHeight="1" x14ac:dyDescent="0.25">
      <c r="A3" s="8">
        <v>12</v>
      </c>
      <c r="B3" s="8" t="s">
        <v>2</v>
      </c>
      <c r="C3" s="17">
        <v>584.10650253213407</v>
      </c>
      <c r="D3" s="17">
        <v>718.39641905447002</v>
      </c>
      <c r="E3" s="17">
        <v>1137.31953961875</v>
      </c>
      <c r="F3" s="17">
        <v>134.28991652233594</v>
      </c>
      <c r="G3" s="17">
        <v>584.10650253213407</v>
      </c>
      <c r="H3" s="18">
        <f t="shared" ref="H3:H11" si="1">E3/SUM($E3:$G3)</f>
        <v>0.61287371825583614</v>
      </c>
      <c r="I3" s="18">
        <f t="shared" ref="I3:I11" si="2">F3/SUM($E3:$G3)</f>
        <v>7.2365555673913104E-2</v>
      </c>
      <c r="J3" s="18">
        <f t="shared" ref="J3:J11" si="3">G3/SUM($E3:$G3)</f>
        <v>0.31476072607025068</v>
      </c>
    </row>
    <row r="4" spans="1:10" ht="15" customHeight="1" x14ac:dyDescent="0.25">
      <c r="A4" s="8">
        <v>13</v>
      </c>
      <c r="B4" s="8" t="s">
        <v>3</v>
      </c>
      <c r="C4" s="17">
        <v>95.798841884369295</v>
      </c>
      <c r="D4" s="17">
        <v>151.42712474249498</v>
      </c>
      <c r="E4" s="17">
        <v>634.485560064335</v>
      </c>
      <c r="F4" s="17">
        <v>55.628282858125687</v>
      </c>
      <c r="G4" s="17">
        <v>95.798841884369295</v>
      </c>
      <c r="H4" s="18">
        <f t="shared" si="1"/>
        <v>0.80732322092534448</v>
      </c>
      <c r="I4" s="18">
        <f t="shared" si="2"/>
        <v>7.0781759772459457E-2</v>
      </c>
      <c r="J4" s="18">
        <f t="shared" si="3"/>
        <v>0.12189501930219611</v>
      </c>
    </row>
    <row r="5" spans="1:10" ht="15" customHeight="1" x14ac:dyDescent="0.25">
      <c r="A5" s="8">
        <v>14</v>
      </c>
      <c r="B5" s="8" t="s">
        <v>4</v>
      </c>
      <c r="C5" s="17">
        <v>38.831678128731404</v>
      </c>
      <c r="D5" s="17">
        <v>92.093058421644798</v>
      </c>
      <c r="E5" s="17">
        <v>649.74933892370223</v>
      </c>
      <c r="F5" s="17">
        <v>53.261380292913394</v>
      </c>
      <c r="G5" s="17">
        <v>38.831678128731404</v>
      </c>
      <c r="H5" s="18">
        <f t="shared" si="1"/>
        <v>0.87585899814947754</v>
      </c>
      <c r="I5" s="18">
        <f t="shared" si="2"/>
        <v>7.1796085642323884E-2</v>
      </c>
      <c r="J5" s="18">
        <f t="shared" si="3"/>
        <v>5.2344916208198665E-2</v>
      </c>
    </row>
    <row r="6" spans="1:10" ht="15" customHeight="1" x14ac:dyDescent="0.25">
      <c r="A6" s="8">
        <v>15</v>
      </c>
      <c r="B6" s="8" t="s">
        <v>5</v>
      </c>
      <c r="C6" s="13" t="s">
        <v>62</v>
      </c>
      <c r="D6" s="13" t="s">
        <v>62</v>
      </c>
      <c r="E6" s="17">
        <v>979.92266180580702</v>
      </c>
      <c r="F6" s="13" t="s">
        <v>62</v>
      </c>
      <c r="G6" s="13" t="s">
        <v>62</v>
      </c>
      <c r="H6" s="13" t="s">
        <v>62</v>
      </c>
      <c r="I6" s="13" t="s">
        <v>62</v>
      </c>
      <c r="J6" s="13" t="s">
        <v>62</v>
      </c>
    </row>
    <row r="7" spans="1:10" ht="15" customHeight="1" x14ac:dyDescent="0.25">
      <c r="A7" s="8">
        <v>16</v>
      </c>
      <c r="B7" s="8" t="s">
        <v>6</v>
      </c>
      <c r="C7" s="13" t="s">
        <v>62</v>
      </c>
      <c r="D7" s="13" t="s">
        <v>62</v>
      </c>
      <c r="E7" s="17">
        <v>422.37159721045197</v>
      </c>
      <c r="F7" s="13" t="s">
        <v>62</v>
      </c>
      <c r="G7" s="13" t="s">
        <v>62</v>
      </c>
      <c r="H7" s="13" t="s">
        <v>62</v>
      </c>
      <c r="I7" s="13" t="s">
        <v>62</v>
      </c>
      <c r="J7" s="13" t="s">
        <v>62</v>
      </c>
    </row>
    <row r="8" spans="1:10" ht="15" customHeight="1" x14ac:dyDescent="0.25">
      <c r="A8" s="8">
        <v>17</v>
      </c>
      <c r="B8" s="8" t="s">
        <v>7</v>
      </c>
      <c r="C8" s="13" t="s">
        <v>62</v>
      </c>
      <c r="D8" s="13" t="s">
        <v>62</v>
      </c>
      <c r="E8" s="17">
        <v>403.527633541635</v>
      </c>
      <c r="F8" s="13" t="s">
        <v>62</v>
      </c>
      <c r="G8" s="13" t="s">
        <v>62</v>
      </c>
      <c r="H8" s="13" t="s">
        <v>62</v>
      </c>
      <c r="I8" s="13" t="s">
        <v>62</v>
      </c>
      <c r="J8" s="13" t="s">
        <v>62</v>
      </c>
    </row>
    <row r="9" spans="1:10" ht="15" customHeight="1" x14ac:dyDescent="0.25">
      <c r="A9" s="8">
        <v>18</v>
      </c>
      <c r="B9" s="8" t="s">
        <v>27</v>
      </c>
      <c r="C9" s="13" t="s">
        <v>62</v>
      </c>
      <c r="D9" s="13" t="s">
        <v>62</v>
      </c>
      <c r="E9" s="13" t="s">
        <v>62</v>
      </c>
      <c r="F9" s="13" t="s">
        <v>62</v>
      </c>
      <c r="G9" s="13" t="s">
        <v>62</v>
      </c>
      <c r="H9" s="13" t="s">
        <v>62</v>
      </c>
      <c r="I9" s="13" t="s">
        <v>62</v>
      </c>
      <c r="J9" s="13" t="s">
        <v>62</v>
      </c>
    </row>
    <row r="10" spans="1:10" ht="15" customHeight="1" x14ac:dyDescent="0.25">
      <c r="A10" s="8">
        <v>19</v>
      </c>
      <c r="B10" s="8" t="s">
        <v>8</v>
      </c>
      <c r="C10" s="13" t="s">
        <v>62</v>
      </c>
      <c r="D10" s="13" t="s">
        <v>62</v>
      </c>
      <c r="E10" s="17">
        <v>364.42078172044199</v>
      </c>
      <c r="F10" s="13" t="s">
        <v>62</v>
      </c>
      <c r="G10" s="13" t="s">
        <v>62</v>
      </c>
      <c r="H10" s="13" t="s">
        <v>62</v>
      </c>
      <c r="I10" s="13" t="s">
        <v>62</v>
      </c>
      <c r="J10" s="13" t="s">
        <v>62</v>
      </c>
    </row>
    <row r="11" spans="1:10" ht="15" customHeight="1" x14ac:dyDescent="0.2">
      <c r="A11" s="61"/>
      <c r="B11" s="61"/>
      <c r="C11" s="11">
        <f>SUM(C2:C10)</f>
        <v>1142.5079491881158</v>
      </c>
      <c r="D11" s="11">
        <f t="shared" ref="D11:G11" si="4">SUM(D2:D10)</f>
        <v>1678.6564141927929</v>
      </c>
      <c r="E11" s="11">
        <f t="shared" si="4"/>
        <v>8430.8948285743809</v>
      </c>
      <c r="F11" s="11">
        <f t="shared" si="4"/>
        <v>536.14846500467706</v>
      </c>
      <c r="G11" s="11">
        <f t="shared" si="4"/>
        <v>1142.5079491881158</v>
      </c>
      <c r="H11" s="19">
        <f t="shared" si="1"/>
        <v>0.83395341950575919</v>
      </c>
      <c r="I11" s="19">
        <f t="shared" si="2"/>
        <v>5.3033854038601544E-2</v>
      </c>
      <c r="J11" s="19">
        <f t="shared" si="3"/>
        <v>0.1130127264556394</v>
      </c>
    </row>
    <row r="12" spans="1:10" ht="15" customHeight="1" x14ac:dyDescent="0.2">
      <c r="A12" s="3" t="s">
        <v>33</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6"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workbookViewId="0"/>
  </sheetViews>
  <sheetFormatPr baseColWidth="10" defaultRowHeight="12.75" x14ac:dyDescent="0.2"/>
  <cols>
    <col min="1" max="1" width="10.7109375" style="1" customWidth="1"/>
    <col min="2" max="2" width="38.7109375" style="1" customWidth="1"/>
    <col min="3" max="4" width="22.7109375" style="1" customWidth="1"/>
    <col min="5" max="10" width="17.7109375" style="1" customWidth="1"/>
    <col min="11" max="16384" width="11.42578125" style="1"/>
  </cols>
  <sheetData>
    <row r="1" spans="1:10" ht="50.1" customHeight="1" x14ac:dyDescent="0.2">
      <c r="A1" s="2" t="s">
        <v>34</v>
      </c>
      <c r="B1" s="2" t="s">
        <v>35</v>
      </c>
      <c r="C1" s="2" t="s">
        <v>37</v>
      </c>
      <c r="D1" s="2" t="s">
        <v>38</v>
      </c>
      <c r="E1" s="2" t="s">
        <v>39</v>
      </c>
      <c r="F1" s="2" t="s">
        <v>40</v>
      </c>
      <c r="G1" s="2" t="s">
        <v>41</v>
      </c>
      <c r="H1" s="2" t="s">
        <v>42</v>
      </c>
      <c r="I1" s="2" t="s">
        <v>43</v>
      </c>
      <c r="J1" s="2" t="s">
        <v>44</v>
      </c>
    </row>
    <row r="2" spans="1:10" ht="15" customHeight="1" x14ac:dyDescent="0.25">
      <c r="A2" s="5">
        <v>11</v>
      </c>
      <c r="B2" s="5" t="s">
        <v>18</v>
      </c>
      <c r="C2" s="14" t="s">
        <v>62</v>
      </c>
      <c r="D2" s="14" t="s">
        <v>62</v>
      </c>
      <c r="E2" s="14" t="s">
        <v>62</v>
      </c>
      <c r="F2" s="14" t="s">
        <v>62</v>
      </c>
      <c r="G2" s="14" t="s">
        <v>62</v>
      </c>
      <c r="H2" s="14" t="s">
        <v>62</v>
      </c>
      <c r="I2" s="14" t="s">
        <v>62</v>
      </c>
      <c r="J2" s="14" t="s">
        <v>62</v>
      </c>
    </row>
    <row r="3" spans="1:10" ht="15" customHeight="1" x14ac:dyDescent="0.25">
      <c r="A3" s="8">
        <v>12</v>
      </c>
      <c r="B3" s="8" t="s">
        <v>19</v>
      </c>
      <c r="C3" s="17">
        <v>454.08827852393205</v>
      </c>
      <c r="D3" s="17">
        <v>649.37825335215996</v>
      </c>
      <c r="E3" s="17">
        <v>3244.4202467932701</v>
      </c>
      <c r="F3" s="17">
        <v>195.28997482822791</v>
      </c>
      <c r="G3" s="17">
        <v>454.08827852393205</v>
      </c>
      <c r="H3" s="18">
        <f t="shared" ref="H3:H11" si="0">E3/SUM($E3:$G3)</f>
        <v>0.83322756600581516</v>
      </c>
      <c r="I3" s="18">
        <f t="shared" ref="I3:I11" si="1">F3/SUM($E3:$G3)</f>
        <v>5.015410397351943E-2</v>
      </c>
      <c r="J3" s="18">
        <f t="shared" ref="J3:J11" si="2">G3/SUM($E3:$G3)</f>
        <v>0.11661833002066549</v>
      </c>
    </row>
    <row r="4" spans="1:10" ht="15" customHeight="1" x14ac:dyDescent="0.25">
      <c r="A4" s="8">
        <v>13</v>
      </c>
      <c r="B4" s="8" t="s">
        <v>20</v>
      </c>
      <c r="C4" s="17">
        <v>58.068566914325693</v>
      </c>
      <c r="D4" s="17">
        <v>83.871241373347701</v>
      </c>
      <c r="E4" s="17">
        <v>428.71547970974524</v>
      </c>
      <c r="F4" s="17">
        <v>25.802674459022008</v>
      </c>
      <c r="G4" s="17">
        <v>58.068566914325693</v>
      </c>
      <c r="H4" s="18">
        <f t="shared" si="0"/>
        <v>0.83637648436126433</v>
      </c>
      <c r="I4" s="18">
        <f t="shared" si="1"/>
        <v>5.0338164056417806E-2</v>
      </c>
      <c r="J4" s="18">
        <f t="shared" si="2"/>
        <v>0.11328535158231788</v>
      </c>
    </row>
    <row r="5" spans="1:10" ht="15" customHeight="1" x14ac:dyDescent="0.25">
      <c r="A5" s="8">
        <v>21</v>
      </c>
      <c r="B5" s="8" t="s">
        <v>21</v>
      </c>
      <c r="C5" s="17">
        <v>61.017771369276801</v>
      </c>
      <c r="D5" s="17">
        <v>82.785660042873005</v>
      </c>
      <c r="E5" s="17">
        <v>329.178454366479</v>
      </c>
      <c r="F5" s="17">
        <v>21.767888673596204</v>
      </c>
      <c r="G5" s="17">
        <v>61.017771369276801</v>
      </c>
      <c r="H5" s="18">
        <f t="shared" si="0"/>
        <v>0.79904642868817399</v>
      </c>
      <c r="I5" s="18">
        <f t="shared" si="1"/>
        <v>5.2839283598295018E-2</v>
      </c>
      <c r="J5" s="18">
        <f t="shared" si="2"/>
        <v>0.14811428771353111</v>
      </c>
    </row>
    <row r="6" spans="1:10" ht="15" customHeight="1" x14ac:dyDescent="0.25">
      <c r="A6" s="8">
        <v>22</v>
      </c>
      <c r="B6" s="8" t="s">
        <v>22</v>
      </c>
      <c r="C6" s="17">
        <v>67.905139345079107</v>
      </c>
      <c r="D6" s="17">
        <v>105.11919725184698</v>
      </c>
      <c r="E6" s="17">
        <v>639.77591687730092</v>
      </c>
      <c r="F6" s="17">
        <v>37.214057906767877</v>
      </c>
      <c r="G6" s="17">
        <v>67.905139345079107</v>
      </c>
      <c r="H6" s="18">
        <f t="shared" si="0"/>
        <v>0.85888053867188929</v>
      </c>
      <c r="I6" s="18">
        <f t="shared" si="1"/>
        <v>4.9958789097810902E-2</v>
      </c>
      <c r="J6" s="18">
        <f t="shared" si="2"/>
        <v>9.116067223029993E-2</v>
      </c>
    </row>
    <row r="7" spans="1:10" ht="15" customHeight="1" x14ac:dyDescent="0.25">
      <c r="A7" s="8">
        <v>23</v>
      </c>
      <c r="B7" s="8" t="s">
        <v>23</v>
      </c>
      <c r="C7" s="17">
        <v>19.4314788278744</v>
      </c>
      <c r="D7" s="17">
        <v>27.460413796494599</v>
      </c>
      <c r="E7" s="17">
        <v>100.6425668028304</v>
      </c>
      <c r="F7" s="17">
        <v>8.0289349686201987</v>
      </c>
      <c r="G7" s="17">
        <v>19.4314788278744</v>
      </c>
      <c r="H7" s="18">
        <f t="shared" si="0"/>
        <v>0.78563797916315381</v>
      </c>
      <c r="I7" s="18">
        <f t="shared" si="1"/>
        <v>6.2675629646219991E-2</v>
      </c>
      <c r="J7" s="18">
        <f t="shared" si="2"/>
        <v>0.1516863911906261</v>
      </c>
    </row>
    <row r="8" spans="1:10" ht="15" customHeight="1" x14ac:dyDescent="0.25">
      <c r="A8" s="8">
        <v>31</v>
      </c>
      <c r="B8" s="8" t="s">
        <v>24</v>
      </c>
      <c r="C8" s="17">
        <v>168.53238880580702</v>
      </c>
      <c r="D8" s="17">
        <v>245.986842090555</v>
      </c>
      <c r="E8" s="17">
        <v>1280.364218159275</v>
      </c>
      <c r="F8" s="17">
        <v>77.454453284747984</v>
      </c>
      <c r="G8" s="17">
        <v>168.53238880580702</v>
      </c>
      <c r="H8" s="18">
        <f t="shared" si="0"/>
        <v>0.83883993106389798</v>
      </c>
      <c r="I8" s="18">
        <f t="shared" si="1"/>
        <v>5.074484848333017E-2</v>
      </c>
      <c r="J8" s="18">
        <f t="shared" si="2"/>
        <v>0.11041522045277184</v>
      </c>
    </row>
    <row r="9" spans="1:10" ht="15" customHeight="1" x14ac:dyDescent="0.25">
      <c r="A9" s="8">
        <v>32</v>
      </c>
      <c r="B9" s="8" t="s">
        <v>25</v>
      </c>
      <c r="C9" s="17">
        <v>285.69999553655401</v>
      </c>
      <c r="D9" s="17">
        <v>440.61490558808606</v>
      </c>
      <c r="E9" s="17">
        <v>2210.0058178182544</v>
      </c>
      <c r="F9" s="17">
        <v>154.91491005153205</v>
      </c>
      <c r="G9" s="17">
        <v>285.69999553655401</v>
      </c>
      <c r="H9" s="18">
        <f t="shared" si="0"/>
        <v>0.83376916142802693</v>
      </c>
      <c r="I9" s="18">
        <f t="shared" si="1"/>
        <v>5.844476679879318E-2</v>
      </c>
      <c r="J9" s="18">
        <f t="shared" si="2"/>
        <v>0.10778607177317996</v>
      </c>
    </row>
    <row r="10" spans="1:10" ht="15" customHeight="1" x14ac:dyDescent="0.25">
      <c r="A10" s="8">
        <v>33</v>
      </c>
      <c r="B10" s="8" t="s">
        <v>26</v>
      </c>
      <c r="C10" s="17">
        <v>27.764329865267303</v>
      </c>
      <c r="D10" s="17">
        <v>43.439900697427099</v>
      </c>
      <c r="E10" s="17">
        <v>197.79212804721089</v>
      </c>
      <c r="F10" s="17">
        <v>15.675570832159796</v>
      </c>
      <c r="G10" s="17">
        <v>27.764329865267303</v>
      </c>
      <c r="H10" s="18">
        <f t="shared" si="0"/>
        <v>0.8199248212458079</v>
      </c>
      <c r="I10" s="18">
        <f t="shared" si="1"/>
        <v>6.4981300011175344E-2</v>
      </c>
      <c r="J10" s="18">
        <f t="shared" si="2"/>
        <v>0.11509387874301677</v>
      </c>
    </row>
    <row r="11" spans="1:10" ht="15" customHeight="1" x14ac:dyDescent="0.2">
      <c r="A11" s="61"/>
      <c r="B11" s="61"/>
      <c r="C11" s="11">
        <f>SUM(C2:C10)</f>
        <v>1142.5079491881163</v>
      </c>
      <c r="D11" s="11">
        <f t="shared" ref="D11:G11" si="3">SUM(D2:D10)</f>
        <v>1678.6564141927904</v>
      </c>
      <c r="E11" s="11">
        <f t="shared" si="3"/>
        <v>8430.8948285743663</v>
      </c>
      <c r="F11" s="11">
        <f t="shared" si="3"/>
        <v>536.14846500467399</v>
      </c>
      <c r="G11" s="11">
        <f t="shared" si="3"/>
        <v>1142.5079491881163</v>
      </c>
      <c r="H11" s="19">
        <f t="shared" si="0"/>
        <v>0.83395341950575907</v>
      </c>
      <c r="I11" s="19">
        <f t="shared" si="1"/>
        <v>5.3033854038601322E-2</v>
      </c>
      <c r="J11" s="19">
        <f t="shared" si="2"/>
        <v>0.11301272645563963</v>
      </c>
    </row>
    <row r="12" spans="1:10" ht="15" customHeight="1" x14ac:dyDescent="0.2">
      <c r="A12" s="3" t="s">
        <v>33</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6"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workbookViewId="0"/>
  </sheetViews>
  <sheetFormatPr baseColWidth="10" defaultRowHeight="12.75" x14ac:dyDescent="0.2"/>
  <cols>
    <col min="1" max="1" width="10.7109375" style="1" customWidth="1"/>
    <col min="2" max="2" width="38.7109375" style="1" customWidth="1"/>
    <col min="3" max="4" width="22.7109375" style="1" customWidth="1"/>
    <col min="5" max="10" width="17.7109375" style="1" customWidth="1"/>
    <col min="11" max="16384" width="11.42578125" style="1"/>
  </cols>
  <sheetData>
    <row r="1" spans="1:10" ht="50.1" customHeight="1" x14ac:dyDescent="0.2">
      <c r="A1" s="2" t="s">
        <v>34</v>
      </c>
      <c r="B1" s="2" t="s">
        <v>36</v>
      </c>
      <c r="C1" s="2" t="s">
        <v>37</v>
      </c>
      <c r="D1" s="2" t="s">
        <v>38</v>
      </c>
      <c r="E1" s="2" t="s">
        <v>39</v>
      </c>
      <c r="F1" s="2" t="s">
        <v>40</v>
      </c>
      <c r="G1" s="2" t="s">
        <v>41</v>
      </c>
      <c r="H1" s="2" t="s">
        <v>42</v>
      </c>
      <c r="I1" s="2" t="s">
        <v>43</v>
      </c>
      <c r="J1" s="2" t="s">
        <v>44</v>
      </c>
    </row>
    <row r="2" spans="1:10" ht="15" customHeight="1" x14ac:dyDescent="0.25">
      <c r="A2" s="5">
        <v>1</v>
      </c>
      <c r="B2" s="5" t="s">
        <v>9</v>
      </c>
      <c r="C2" s="15">
        <v>100.59558131703601</v>
      </c>
      <c r="D2" s="15">
        <v>154.08568403936101</v>
      </c>
      <c r="E2" s="15">
        <v>1085.9983692767291</v>
      </c>
      <c r="F2" s="15">
        <v>53.490102722325005</v>
      </c>
      <c r="G2" s="15">
        <v>100.59558131703601</v>
      </c>
      <c r="H2" s="16">
        <f>E2/SUM($E2:$G2)</f>
        <v>0.87574577414545185</v>
      </c>
      <c r="I2" s="16">
        <f t="shared" ref="I2:J2" si="0">F2/SUM($E2:$G2)</f>
        <v>4.3134255762170254E-2</v>
      </c>
      <c r="J2" s="16">
        <f t="shared" si="0"/>
        <v>8.111997009237791E-2</v>
      </c>
    </row>
    <row r="3" spans="1:10" ht="15" customHeight="1" x14ac:dyDescent="0.25">
      <c r="A3" s="8">
        <v>2</v>
      </c>
      <c r="B3" s="8" t="s">
        <v>10</v>
      </c>
      <c r="C3" s="17">
        <v>179.86050456895799</v>
      </c>
      <c r="D3" s="17">
        <v>256.12929875984599</v>
      </c>
      <c r="E3" s="17">
        <v>1218.5229449852741</v>
      </c>
      <c r="F3" s="17">
        <v>76.268794190888002</v>
      </c>
      <c r="G3" s="17">
        <v>179.86050456895799</v>
      </c>
      <c r="H3" s="18">
        <f t="shared" ref="H3:H11" si="1">E3/SUM($E3:$G3)</f>
        <v>0.82631206791550804</v>
      </c>
      <c r="I3" s="18">
        <f t="shared" ref="I3:I11" si="2">F3/SUM($E3:$G3)</f>
        <v>5.171985091019897E-2</v>
      </c>
      <c r="J3" s="18">
        <f t="shared" ref="J3:J11" si="3">G3/SUM($E3:$G3)</f>
        <v>0.12196808117429292</v>
      </c>
    </row>
    <row r="4" spans="1:10" ht="15" customHeight="1" x14ac:dyDescent="0.25">
      <c r="A4" s="8">
        <v>3</v>
      </c>
      <c r="B4" s="8" t="s">
        <v>11</v>
      </c>
      <c r="C4" s="17">
        <v>209.38628782954399</v>
      </c>
      <c r="D4" s="17">
        <v>283.74938302125798</v>
      </c>
      <c r="E4" s="17">
        <v>1117.7369935487322</v>
      </c>
      <c r="F4" s="17">
        <v>74.363095191713995</v>
      </c>
      <c r="G4" s="17">
        <v>209.38628782954399</v>
      </c>
      <c r="H4" s="18">
        <f t="shared" si="1"/>
        <v>0.79753682392852898</v>
      </c>
      <c r="I4" s="18">
        <f t="shared" si="2"/>
        <v>5.306016272074715E-2</v>
      </c>
      <c r="J4" s="18">
        <f t="shared" si="3"/>
        <v>0.14940301335072395</v>
      </c>
    </row>
    <row r="5" spans="1:10" ht="15" customHeight="1" x14ac:dyDescent="0.25">
      <c r="A5" s="8">
        <v>4</v>
      </c>
      <c r="B5" s="8" t="s">
        <v>12</v>
      </c>
      <c r="C5" s="13" t="s">
        <v>62</v>
      </c>
      <c r="D5" s="13" t="s">
        <v>62</v>
      </c>
      <c r="E5" s="13" t="s">
        <v>62</v>
      </c>
      <c r="F5" s="13" t="s">
        <v>62</v>
      </c>
      <c r="G5" s="13" t="s">
        <v>62</v>
      </c>
      <c r="H5" s="13" t="s">
        <v>62</v>
      </c>
      <c r="I5" s="13" t="s">
        <v>62</v>
      </c>
      <c r="J5" s="13" t="s">
        <v>62</v>
      </c>
    </row>
    <row r="6" spans="1:10" ht="15" customHeight="1" x14ac:dyDescent="0.25">
      <c r="A6" s="8">
        <v>5</v>
      </c>
      <c r="B6" s="8" t="s">
        <v>13</v>
      </c>
      <c r="C6" s="13" t="s">
        <v>62</v>
      </c>
      <c r="D6" s="13" t="s">
        <v>62</v>
      </c>
      <c r="E6" s="13" t="s">
        <v>62</v>
      </c>
      <c r="F6" s="13" t="s">
        <v>62</v>
      </c>
      <c r="G6" s="13" t="s">
        <v>62</v>
      </c>
      <c r="H6" s="13" t="s">
        <v>62</v>
      </c>
      <c r="I6" s="13" t="s">
        <v>62</v>
      </c>
      <c r="J6" s="13" t="s">
        <v>62</v>
      </c>
    </row>
    <row r="7" spans="1:10" ht="15" customHeight="1" x14ac:dyDescent="0.25">
      <c r="A7" s="8">
        <v>6</v>
      </c>
      <c r="B7" s="8" t="s">
        <v>14</v>
      </c>
      <c r="C7" s="17">
        <v>49.212055010664201</v>
      </c>
      <c r="D7" s="17">
        <v>69.220397763668402</v>
      </c>
      <c r="E7" s="17">
        <v>372.24246180149862</v>
      </c>
      <c r="F7" s="17">
        <v>20.0083427530042</v>
      </c>
      <c r="G7" s="17">
        <v>49.212055010664201</v>
      </c>
      <c r="H7" s="18">
        <f t="shared" si="1"/>
        <v>0.84320221675760176</v>
      </c>
      <c r="I7" s="18">
        <f t="shared" si="2"/>
        <v>4.5322822338241683E-2</v>
      </c>
      <c r="J7" s="18">
        <f t="shared" si="3"/>
        <v>0.11147496090415668</v>
      </c>
    </row>
    <row r="8" spans="1:10" ht="15" customHeight="1" x14ac:dyDescent="0.25">
      <c r="A8" s="8">
        <v>7</v>
      </c>
      <c r="B8" s="8" t="s">
        <v>15</v>
      </c>
      <c r="C8" s="17">
        <v>326.63583434755401</v>
      </c>
      <c r="D8" s="17">
        <v>478.13574485156704</v>
      </c>
      <c r="E8" s="17">
        <v>2290.297169147183</v>
      </c>
      <c r="F8" s="17">
        <v>151.49991050401303</v>
      </c>
      <c r="G8" s="17">
        <v>326.63583434755401</v>
      </c>
      <c r="H8" s="18">
        <f t="shared" si="1"/>
        <v>0.82729010971013806</v>
      </c>
      <c r="I8" s="18">
        <f t="shared" si="2"/>
        <v>5.4724067806716389E-2</v>
      </c>
      <c r="J8" s="18">
        <f t="shared" si="3"/>
        <v>0.11798582248314561</v>
      </c>
    </row>
    <row r="9" spans="1:10" ht="15" customHeight="1" x14ac:dyDescent="0.25">
      <c r="A9" s="8">
        <v>8</v>
      </c>
      <c r="B9" s="8" t="s">
        <v>16</v>
      </c>
      <c r="C9" s="17">
        <v>251.75592845733701</v>
      </c>
      <c r="D9" s="17">
        <v>392.122726864995</v>
      </c>
      <c r="E9" s="17">
        <v>2148.603781313675</v>
      </c>
      <c r="F9" s="17">
        <v>140.366798407658</v>
      </c>
      <c r="G9" s="17">
        <v>251.75592845733701</v>
      </c>
      <c r="H9" s="18">
        <f t="shared" si="1"/>
        <v>0.84566511759422314</v>
      </c>
      <c r="I9" s="18">
        <f t="shared" si="2"/>
        <v>5.5246717014134868E-2</v>
      </c>
      <c r="J9" s="18">
        <f t="shared" si="3"/>
        <v>9.9088165391641961E-2</v>
      </c>
    </row>
    <row r="10" spans="1:10" ht="15" customHeight="1" x14ac:dyDescent="0.25">
      <c r="A10" s="8">
        <v>9</v>
      </c>
      <c r="B10" s="8" t="s">
        <v>17</v>
      </c>
      <c r="C10" s="17">
        <v>25.0617576570219</v>
      </c>
      <c r="D10" s="17">
        <v>45.213178892096302</v>
      </c>
      <c r="E10" s="17">
        <v>197.49310850127674</v>
      </c>
      <c r="F10" s="17">
        <v>20.151421235074402</v>
      </c>
      <c r="G10" s="17">
        <v>25.0617576570219</v>
      </c>
      <c r="H10" s="18">
        <f t="shared" si="1"/>
        <v>0.8137123707107935</v>
      </c>
      <c r="I10" s="18">
        <f t="shared" si="2"/>
        <v>8.3028014854899163E-2</v>
      </c>
      <c r="J10" s="18">
        <f t="shared" si="3"/>
        <v>0.1032596144343074</v>
      </c>
    </row>
    <row r="11" spans="1:10" ht="15" customHeight="1" x14ac:dyDescent="0.2">
      <c r="A11" s="61"/>
      <c r="B11" s="61"/>
      <c r="C11" s="11">
        <f>SUM(C2:C10)</f>
        <v>1142.5079491881152</v>
      </c>
      <c r="D11" s="11">
        <f t="shared" ref="D11:G11" si="4">SUM(D2:D10)</f>
        <v>1678.6564141927918</v>
      </c>
      <c r="E11" s="11">
        <f t="shared" si="4"/>
        <v>8430.8948285743681</v>
      </c>
      <c r="F11" s="11">
        <f t="shared" si="4"/>
        <v>536.14846500467661</v>
      </c>
      <c r="G11" s="11">
        <f t="shared" si="4"/>
        <v>1142.5079491881152</v>
      </c>
      <c r="H11" s="19">
        <f t="shared" si="1"/>
        <v>0.83395341950575896</v>
      </c>
      <c r="I11" s="19">
        <f t="shared" si="2"/>
        <v>5.3033854038601565E-2</v>
      </c>
      <c r="J11" s="19">
        <f t="shared" si="3"/>
        <v>0.11301272645563948</v>
      </c>
    </row>
    <row r="12" spans="1:10" ht="15" customHeight="1" x14ac:dyDescent="0.2">
      <c r="A12" s="3" t="s">
        <v>33</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6"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
  <sheetViews>
    <sheetView workbookViewId="0"/>
  </sheetViews>
  <sheetFormatPr baseColWidth="10" defaultRowHeight="12.75" x14ac:dyDescent="0.2"/>
  <cols>
    <col min="1" max="1" width="10.7109375" style="1" customWidth="1"/>
    <col min="2" max="2" width="38.7109375" style="1" customWidth="1"/>
    <col min="3" max="12" width="17.7109375" style="1" customWidth="1"/>
    <col min="13" max="16384" width="11.42578125" style="1"/>
  </cols>
  <sheetData>
    <row r="1" spans="1:12" ht="50.1" customHeight="1" x14ac:dyDescent="0.2">
      <c r="A1" s="2" t="s">
        <v>28</v>
      </c>
      <c r="B1" s="2" t="s">
        <v>0</v>
      </c>
      <c r="C1" s="2" t="s">
        <v>45</v>
      </c>
      <c r="D1" s="2" t="s">
        <v>46</v>
      </c>
      <c r="E1" s="2" t="s">
        <v>47</v>
      </c>
      <c r="F1" s="2" t="s">
        <v>48</v>
      </c>
      <c r="G1" s="2" t="s">
        <v>49</v>
      </c>
      <c r="H1" s="2" t="s">
        <v>50</v>
      </c>
      <c r="I1" s="2" t="s">
        <v>51</v>
      </c>
      <c r="J1" s="2" t="s">
        <v>52</v>
      </c>
      <c r="K1" s="2" t="s">
        <v>53</v>
      </c>
      <c r="L1" s="2" t="s">
        <v>54</v>
      </c>
    </row>
    <row r="2" spans="1:12" ht="15" customHeight="1" x14ac:dyDescent="0.25">
      <c r="A2" s="5">
        <v>11</v>
      </c>
      <c r="B2" s="5" t="s">
        <v>1</v>
      </c>
      <c r="C2" s="20">
        <v>257.54214516488599</v>
      </c>
      <c r="D2" s="20">
        <v>733.10983016945897</v>
      </c>
      <c r="E2" s="15">
        <v>1098.7282688103001</v>
      </c>
      <c r="F2" s="15">
        <v>1490.1574316035601</v>
      </c>
      <c r="G2" s="15">
        <v>976.29986971341805</v>
      </c>
      <c r="H2" s="16">
        <v>5.6530142393123976E-2</v>
      </c>
      <c r="I2" s="16">
        <v>0.16091658731329414</v>
      </c>
      <c r="J2" s="16">
        <v>0.24116932569398075</v>
      </c>
      <c r="K2" s="16">
        <v>0.32708748210041122</v>
      </c>
      <c r="L2" s="16">
        <v>0.21429646249918988</v>
      </c>
    </row>
    <row r="3" spans="1:12" ht="15" customHeight="1" x14ac:dyDescent="0.25">
      <c r="A3" s="8">
        <v>12</v>
      </c>
      <c r="B3" s="8" t="s">
        <v>2</v>
      </c>
      <c r="C3" s="21">
        <v>54.854557135967596</v>
      </c>
      <c r="D3" s="21">
        <v>123.58503998119301</v>
      </c>
      <c r="E3" s="17">
        <v>381.23786138125001</v>
      </c>
      <c r="F3" s="17">
        <v>620.70960111450006</v>
      </c>
      <c r="G3" s="17">
        <v>675.32888574594097</v>
      </c>
      <c r="H3" s="18">
        <v>2.9559781103977108E-2</v>
      </c>
      <c r="I3" s="18">
        <v>6.6596959674932676E-2</v>
      </c>
      <c r="J3" s="18">
        <v>0.20543977236102676</v>
      </c>
      <c r="K3" s="18">
        <v>0.33448524418130682</v>
      </c>
      <c r="L3" s="18">
        <v>0.36391824267875672</v>
      </c>
    </row>
    <row r="4" spans="1:12" ht="15" customHeight="1" x14ac:dyDescent="0.25">
      <c r="A4" s="8">
        <v>13</v>
      </c>
      <c r="B4" s="8" t="s">
        <v>3</v>
      </c>
      <c r="C4" s="21">
        <v>116.79706344193799</v>
      </c>
      <c r="D4" s="21">
        <v>100.260864038118</v>
      </c>
      <c r="E4" s="17">
        <v>152.60159318160601</v>
      </c>
      <c r="F4" s="17">
        <v>191.792295996527</v>
      </c>
      <c r="G4" s="17">
        <v>224.46087822574498</v>
      </c>
      <c r="H4" s="18">
        <v>0.14861328007837682</v>
      </c>
      <c r="I4" s="18">
        <v>0.1275725213382955</v>
      </c>
      <c r="J4" s="18">
        <v>0.19417117725034672</v>
      </c>
      <c r="K4" s="18">
        <v>0.24403766123774279</v>
      </c>
      <c r="L4" s="18">
        <v>0.28560536009523813</v>
      </c>
    </row>
    <row r="5" spans="1:12" ht="15" customHeight="1" x14ac:dyDescent="0.25">
      <c r="A5" s="8">
        <v>14</v>
      </c>
      <c r="B5" s="8" t="s">
        <v>4</v>
      </c>
      <c r="C5" s="21">
        <v>76.935344331592489</v>
      </c>
      <c r="D5" s="21">
        <v>92.280513086239097</v>
      </c>
      <c r="E5" s="17">
        <v>183.732728431509</v>
      </c>
      <c r="F5" s="17">
        <v>278.383151322196</v>
      </c>
      <c r="G5" s="17">
        <v>110.51065807733201</v>
      </c>
      <c r="H5" s="18">
        <v>0.10370847611881592</v>
      </c>
      <c r="I5" s="18">
        <v>0.12439369019248545</v>
      </c>
      <c r="J5" s="18">
        <v>0.24767083899252146</v>
      </c>
      <c r="K5" s="18">
        <v>0.37525915626432454</v>
      </c>
      <c r="L5" s="18">
        <v>0.14896783843185263</v>
      </c>
    </row>
    <row r="6" spans="1:12" ht="15" customHeight="1" x14ac:dyDescent="0.25">
      <c r="A6" s="8">
        <v>15</v>
      </c>
      <c r="B6" s="8" t="s">
        <v>5</v>
      </c>
      <c r="C6" s="21">
        <v>83.379637952055504</v>
      </c>
      <c r="D6" s="21">
        <v>174.44991475612701</v>
      </c>
      <c r="E6" s="17">
        <v>238.43377208786202</v>
      </c>
      <c r="F6" s="17">
        <v>266.911579908286</v>
      </c>
      <c r="G6" s="17">
        <v>216.74774102806202</v>
      </c>
      <c r="H6" s="18">
        <v>8.5087979459580396E-2</v>
      </c>
      <c r="I6" s="18">
        <v>0.17802416906667506</v>
      </c>
      <c r="J6" s="18">
        <v>0.2433189733151406</v>
      </c>
      <c r="K6" s="18">
        <v>0.27238025477898481</v>
      </c>
      <c r="L6" s="18">
        <v>0.221188623379619</v>
      </c>
    </row>
    <row r="7" spans="1:12" ht="15" customHeight="1" x14ac:dyDescent="0.25">
      <c r="A7" s="8">
        <v>16</v>
      </c>
      <c r="B7" s="8" t="s">
        <v>6</v>
      </c>
      <c r="C7" s="21">
        <v>41.656413521764996</v>
      </c>
      <c r="D7" s="21">
        <v>60.850229918919204</v>
      </c>
      <c r="E7" s="17">
        <v>81.119509808961098</v>
      </c>
      <c r="F7" s="17">
        <v>110.678855903593</v>
      </c>
      <c r="G7" s="17">
        <v>128.066594742902</v>
      </c>
      <c r="H7" s="18">
        <v>9.862503335335053E-2</v>
      </c>
      <c r="I7" s="18">
        <v>0.14406799452806507</v>
      </c>
      <c r="J7" s="18">
        <v>0.19205720522089856</v>
      </c>
      <c r="K7" s="18">
        <v>0.26204142248826118</v>
      </c>
      <c r="L7" s="18">
        <v>0.30320834440942468</v>
      </c>
    </row>
    <row r="8" spans="1:12" ht="15" customHeight="1" x14ac:dyDescent="0.25">
      <c r="A8" s="8">
        <v>17</v>
      </c>
      <c r="B8" s="8" t="s">
        <v>7</v>
      </c>
      <c r="C8" s="21">
        <v>9.2630130009213509</v>
      </c>
      <c r="D8" s="21">
        <v>67.937845637781692</v>
      </c>
      <c r="E8" s="17">
        <v>113.93215421647001</v>
      </c>
      <c r="F8" s="17">
        <v>101.27544348091401</v>
      </c>
      <c r="G8" s="17">
        <v>111.11918400632101</v>
      </c>
      <c r="H8" s="18">
        <v>2.2955089255004547E-2</v>
      </c>
      <c r="I8" s="18">
        <v>0.16835983175807717</v>
      </c>
      <c r="J8" s="18">
        <v>0.28234039710339143</v>
      </c>
      <c r="K8" s="18">
        <v>0.25097523281175499</v>
      </c>
      <c r="L8" s="18">
        <v>0.27536944907177185</v>
      </c>
    </row>
    <row r="9" spans="1:12" ht="15" customHeight="1" x14ac:dyDescent="0.25">
      <c r="A9" s="8">
        <v>18</v>
      </c>
      <c r="B9" s="8" t="s">
        <v>27</v>
      </c>
      <c r="C9" s="23" t="s">
        <v>62</v>
      </c>
      <c r="D9" s="23" t="s">
        <v>62</v>
      </c>
      <c r="E9" s="13" t="s">
        <v>62</v>
      </c>
      <c r="F9" s="13" t="s">
        <v>62</v>
      </c>
      <c r="G9" s="13" t="s">
        <v>62</v>
      </c>
      <c r="H9" s="13" t="s">
        <v>62</v>
      </c>
      <c r="I9" s="13" t="s">
        <v>62</v>
      </c>
      <c r="J9" s="13" t="s">
        <v>62</v>
      </c>
      <c r="K9" s="13" t="s">
        <v>62</v>
      </c>
      <c r="L9" s="13" t="s">
        <v>62</v>
      </c>
    </row>
    <row r="10" spans="1:12" ht="15" customHeight="1" x14ac:dyDescent="0.25">
      <c r="A10" s="8">
        <v>19</v>
      </c>
      <c r="B10" s="8" t="s">
        <v>8</v>
      </c>
      <c r="C10" s="21">
        <v>3.7896748445031103</v>
      </c>
      <c r="D10" s="21">
        <v>9.9795486179011395</v>
      </c>
      <c r="E10" s="17">
        <v>63.295616282884104</v>
      </c>
      <c r="F10" s="17">
        <v>105.316149118648</v>
      </c>
      <c r="G10" s="17">
        <v>182.03979191205599</v>
      </c>
      <c r="H10" s="18">
        <v>1.0399173275556436E-2</v>
      </c>
      <c r="I10" s="18">
        <v>2.73846859025186E-2</v>
      </c>
      <c r="J10" s="18">
        <v>0.17368827361629416</v>
      </c>
      <c r="K10" s="18">
        <v>0.28899600317629887</v>
      </c>
      <c r="L10" s="18">
        <v>0.49953186402933192</v>
      </c>
    </row>
    <row r="11" spans="1:12" ht="15" customHeight="1" x14ac:dyDescent="0.2">
      <c r="A11" s="61"/>
      <c r="B11" s="61"/>
      <c r="C11" s="22">
        <f t="shared" ref="C11:G11" si="0">SUM(C2:C10)</f>
        <v>644.21784939362897</v>
      </c>
      <c r="D11" s="22">
        <f t="shared" si="0"/>
        <v>1362.4537862057382</v>
      </c>
      <c r="E11" s="11">
        <f t="shared" si="0"/>
        <v>2313.0815042008421</v>
      </c>
      <c r="F11" s="11">
        <f t="shared" si="0"/>
        <v>3165.2245084482247</v>
      </c>
      <c r="G11" s="11">
        <f t="shared" si="0"/>
        <v>2624.5736034517772</v>
      </c>
      <c r="H11" s="19">
        <v>6.3723684004795486E-2</v>
      </c>
      <c r="I11" s="19">
        <v>0.13476896771027325</v>
      </c>
      <c r="J11" s="19">
        <v>0.22880160025024165</v>
      </c>
      <c r="K11" s="19">
        <v>0.31309248349830576</v>
      </c>
      <c r="L11" s="19">
        <v>0.25961326453638384</v>
      </c>
    </row>
    <row r="12" spans="1:12" ht="15" customHeight="1" x14ac:dyDescent="0.2">
      <c r="A12" s="3" t="s">
        <v>33</v>
      </c>
      <c r="B12" s="3"/>
      <c r="C12" s="3"/>
      <c r="D12" s="3"/>
      <c r="E12" s="3"/>
      <c r="F12" s="3"/>
      <c r="G12" s="3"/>
      <c r="H12" s="3"/>
      <c r="I12" s="3"/>
      <c r="J12" s="3"/>
      <c r="K12" s="3"/>
      <c r="L12" s="4"/>
    </row>
  </sheetData>
  <sortState ref="A2:F41">
    <sortCondition ref="A1:A1048576"/>
    <sortCondition ref="C1:C1048576"/>
  </sortState>
  <mergeCells count="1">
    <mergeCell ref="A11:B11"/>
  </mergeCells>
  <printOptions horizontalCentered="1" verticalCentered="1"/>
  <pageMargins left="0.7" right="0.7" top="0.78740157499999996" bottom="0.78740157499999996" header="0.3" footer="0.3"/>
  <pageSetup paperSize="9" scale="5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Faktenblatt</vt:lpstr>
      <vt:lpstr>Legende</vt:lpstr>
      <vt:lpstr>Statistik_Hauptnutzung</vt:lpstr>
      <vt:lpstr>Statistik_Gemtypen_BFS9</vt:lpstr>
      <vt:lpstr>Statistik_Gemtypen_ARE9</vt:lpstr>
      <vt:lpstr>Analyse_unüberbaut_Hauptnutzung</vt:lpstr>
      <vt:lpstr>Anal_unüb_Gemtypen_BFS9</vt:lpstr>
      <vt:lpstr>Anal_unüb_Gemtypen_ARE9</vt:lpstr>
      <vt:lpstr>Analyse_Erschliessung_oeV</vt:lpstr>
      <vt:lpstr>Vergleich_2012_2017</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Rolf Giezendanner</dc:creator>
  <cp:lastModifiedBy>Giezendanner Rolf ARE</cp:lastModifiedBy>
  <dcterms:created xsi:type="dcterms:W3CDTF">2017-10-30T07:04:17Z</dcterms:created>
  <dcterms:modified xsi:type="dcterms:W3CDTF">2017-11-20T13:05:47Z</dcterms:modified>
</cp:coreProperties>
</file>