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GIS\INFOPLAN\Projekte_GISKZ\Bauzonenstatistik\6_Dokumentation\Statistik_Kantone_D\"/>
    </mc:Choice>
  </mc:AlternateContent>
  <bookViews>
    <workbookView xWindow="0" yWindow="0" windowWidth="28800" windowHeight="12480"/>
  </bookViews>
  <sheets>
    <sheet name="Faktenblatt" sheetId="13" r:id="rId1"/>
    <sheet name="Legende" sheetId="14" r:id="rId2"/>
    <sheet name="Statistik_Hauptnutzung" sheetId="12" r:id="rId3"/>
    <sheet name="Statistik_Gemtypen_BFS9" sheetId="11" r:id="rId4"/>
    <sheet name="Statistik_Gemtypen_ARE9" sheetId="10" r:id="rId5"/>
    <sheet name="Analyse_unüberbaut_Hauptnutzung" sheetId="9" r:id="rId6"/>
    <sheet name="Anal_unüb_Gemtypen_BFS9" sheetId="7" r:id="rId7"/>
    <sheet name="Anal_unüb_Gemtypen_ARE9" sheetId="5" r:id="rId8"/>
    <sheet name="Analyse_Erschliessung_oeV" sheetId="3" r:id="rId9"/>
    <sheet name="Vergleich_2012_2017" sheetId="2" r:id="rId10"/>
  </sheets>
  <definedNames>
    <definedName name="Auswertung_GdeTypen_CH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9" i="2"/>
  <c r="F10" i="2"/>
  <c r="E2" i="2"/>
  <c r="E3" i="2"/>
  <c r="E4" i="2"/>
  <c r="E5" i="2"/>
  <c r="E6" i="2"/>
  <c r="E7" i="2"/>
  <c r="E8" i="2"/>
  <c r="E9" i="2"/>
  <c r="E10" i="2"/>
  <c r="C11" i="2"/>
  <c r="D11" i="2"/>
  <c r="F11" i="2" s="1"/>
  <c r="C11" i="3"/>
  <c r="D11" i="3"/>
  <c r="E11" i="3"/>
  <c r="F11" i="3"/>
  <c r="G11" i="3"/>
  <c r="H7" i="5"/>
  <c r="I7" i="5"/>
  <c r="J7" i="5"/>
  <c r="H8" i="5"/>
  <c r="I8" i="5"/>
  <c r="J8" i="5"/>
  <c r="H9" i="5"/>
  <c r="I9" i="5"/>
  <c r="J9" i="5"/>
  <c r="H10" i="5"/>
  <c r="I10" i="5"/>
  <c r="J10" i="5"/>
  <c r="D11" i="5"/>
  <c r="E11" i="5"/>
  <c r="F11" i="5"/>
  <c r="G11" i="5"/>
  <c r="C11" i="5"/>
  <c r="H4" i="7"/>
  <c r="I4" i="7"/>
  <c r="J4" i="7"/>
  <c r="H6" i="7"/>
  <c r="I6" i="7"/>
  <c r="J6" i="7"/>
  <c r="H7" i="7"/>
  <c r="I7" i="7"/>
  <c r="J7" i="7"/>
  <c r="H9" i="7"/>
  <c r="I9" i="7"/>
  <c r="J9" i="7"/>
  <c r="H10" i="7"/>
  <c r="I10" i="7"/>
  <c r="J10" i="7"/>
  <c r="D11" i="7"/>
  <c r="E11" i="7"/>
  <c r="F11" i="7"/>
  <c r="G11" i="7"/>
  <c r="C11" i="7"/>
  <c r="H3" i="9"/>
  <c r="I3" i="9"/>
  <c r="J3" i="9"/>
  <c r="H4" i="9"/>
  <c r="I4" i="9"/>
  <c r="J4" i="9"/>
  <c r="H5" i="9"/>
  <c r="I5" i="9"/>
  <c r="J5" i="9"/>
  <c r="I2" i="9"/>
  <c r="J2" i="9"/>
  <c r="H2" i="9"/>
  <c r="D11" i="9"/>
  <c r="E11" i="9"/>
  <c r="F11" i="9"/>
  <c r="G11" i="9"/>
  <c r="C11" i="9"/>
  <c r="F11" i="10"/>
  <c r="E11" i="10"/>
  <c r="C11" i="10"/>
  <c r="D10" i="10" s="1"/>
  <c r="I7" i="10"/>
  <c r="I8" i="10"/>
  <c r="I9" i="10"/>
  <c r="I10" i="10"/>
  <c r="H7" i="10"/>
  <c r="H8" i="10"/>
  <c r="H9" i="10"/>
  <c r="H10" i="10"/>
  <c r="G7" i="10"/>
  <c r="G8" i="10"/>
  <c r="G9" i="10"/>
  <c r="G10" i="10"/>
  <c r="F11" i="11"/>
  <c r="E11" i="11"/>
  <c r="C11" i="11"/>
  <c r="D10" i="11" s="1"/>
  <c r="I4" i="11"/>
  <c r="I6" i="11"/>
  <c r="I7" i="11"/>
  <c r="I9" i="11"/>
  <c r="I10" i="11"/>
  <c r="H4" i="11"/>
  <c r="H6" i="11"/>
  <c r="H7" i="11"/>
  <c r="H9" i="11"/>
  <c r="H10" i="11"/>
  <c r="G4" i="11"/>
  <c r="G6" i="11"/>
  <c r="G7" i="11"/>
  <c r="G9" i="11"/>
  <c r="G10" i="11"/>
  <c r="F11" i="12"/>
  <c r="E11" i="12"/>
  <c r="C11" i="12"/>
  <c r="D8" i="12" s="1"/>
  <c r="I3" i="12"/>
  <c r="I4" i="12"/>
  <c r="I5" i="12"/>
  <c r="I6" i="12"/>
  <c r="I8" i="12"/>
  <c r="I9" i="12"/>
  <c r="I2" i="12"/>
  <c r="H3" i="12"/>
  <c r="H4" i="12"/>
  <c r="H5" i="12"/>
  <c r="H6" i="12"/>
  <c r="H8" i="12"/>
  <c r="H9" i="12"/>
  <c r="H10" i="12"/>
  <c r="H2" i="12"/>
  <c r="G3" i="12"/>
  <c r="G4" i="12"/>
  <c r="G5" i="12"/>
  <c r="G6" i="12"/>
  <c r="G8" i="12"/>
  <c r="G9" i="12"/>
  <c r="G2" i="12"/>
  <c r="J11" i="9" l="1"/>
  <c r="E11" i="2"/>
  <c r="J11" i="5"/>
  <c r="I11" i="5"/>
  <c r="H11" i="5"/>
  <c r="H11" i="7"/>
  <c r="I11" i="7"/>
  <c r="J11" i="7"/>
  <c r="I11" i="9"/>
  <c r="H11" i="9"/>
  <c r="G11" i="10"/>
  <c r="H11" i="10"/>
  <c r="I11" i="10"/>
  <c r="D7" i="10"/>
  <c r="D8" i="10"/>
  <c r="D9" i="10"/>
  <c r="G11" i="11"/>
  <c r="H11" i="11"/>
  <c r="I11" i="11"/>
  <c r="D4" i="11"/>
  <c r="D6" i="11"/>
  <c r="D7" i="11"/>
  <c r="D9" i="11"/>
  <c r="D9" i="12"/>
  <c r="D10" i="12"/>
  <c r="G11" i="12"/>
  <c r="H11" i="12"/>
  <c r="I11" i="12"/>
  <c r="D2" i="12"/>
  <c r="D3" i="12"/>
  <c r="D4" i="12"/>
  <c r="D5" i="12"/>
  <c r="D6" i="12"/>
  <c r="D7" i="12"/>
</calcChain>
</file>

<file path=xl/sharedStrings.xml><?xml version="1.0" encoding="utf-8"?>
<sst xmlns="http://schemas.openxmlformats.org/spreadsheetml/2006/main" count="435" uniqueCount="139">
  <si>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</si>
  <si>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</si>
  <si>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</si>
  <si>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</si>
  <si>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</si>
  <si>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</si>
  <si>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</si>
  <si>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</si>
  <si>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</si>
  <si>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</si>
  <si>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</si>
  <si>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</si>
  <si>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</si>
  <si>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</si>
  <si>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</si>
  <si>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</si>
  <si>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</si>
  <si>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</si>
  <si>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</si>
  <si>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</si>
  <si>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</si>
  <si>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</si>
  <si>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</si>
  <si>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</si>
  <si>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</si>
  <si>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</si>
  <si>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</si>
  <si>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</si>
  <si>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</si>
  <si>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</si>
  <si>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</si>
  <si>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</si>
  <si>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</si>
  <si>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2017</t>
  </si>
  <si>
    <t>Code GT</t>
  </si>
  <si>
    <t>Gemeindetyp BFS</t>
  </si>
  <si>
    <t>Gemeindetyp ARE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</si>
  <si>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</si>
  <si>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</si>
  <si>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</si>
  <si>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</si>
  <si>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</si>
  <si>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</si>
  <si>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</si>
  <si>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</si>
  <si>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</si>
  <si>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</si>
  <si>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</si>
  <si>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</si>
  <si>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</si>
  <si>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</si>
  <si>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</si>
  <si>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</si>
  <si>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</si>
  <si>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</si>
  <si>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2012 [ha]</t>
  </si>
  <si>
    <t>Fläche der Bauzonen 2017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</si>
  <si>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</si>
  <si>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</si>
  <si>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</si>
  <si>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</si>
  <si>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</si>
  <si>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</si>
  <si>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</si>
  <si>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2017</t>
  </si>
  <si>
    <t>Stand der Daten</t>
  </si>
  <si>
    <t>01.01.2017</t>
  </si>
  <si>
    <t>Vollständigkeit</t>
  </si>
  <si>
    <t>ja</t>
  </si>
  <si>
    <t>Anzahl Gemeinden</t>
  </si>
  <si>
    <t>Zonentypen</t>
  </si>
  <si>
    <t>Anzahl Zonen innerhalb der Bauzonen</t>
  </si>
  <si>
    <t>Einige Zonen für Bahn- und Parkierungsanlagen. Die Verkehrsflächen in der Gemeinde Altdorf werden neu den Verkehrszonen innerhalb der Bauzonen zugeordnet. In den übrigen Gemeinden sind die Verkehrsflächen ausgeschnitten.</t>
  </si>
  <si>
    <t>Bemerkungen</t>
  </si>
  <si>
    <t>Die Golfplätze werden in der Bauzonenstatistik den Nichtbauzonen zugeordnet.</t>
  </si>
  <si>
    <t>Inhalt</t>
  </si>
  <si>
    <t>- Legende</t>
  </si>
  <si>
    <t>- Statistik nach Hauptnutzungen</t>
  </si>
  <si>
    <t>- Statistik nach Gemeindetypen BFS</t>
  </si>
  <si>
    <t>- Statistik nach Gemeindetypen ARE</t>
  </si>
  <si>
    <t>- Analyse der unüberbauten Bauzonen nach Hauptnutzungen</t>
  </si>
  <si>
    <t>- Analyse der unüberbauten Bauzonen nach Gemeindetypen BFS</t>
  </si>
  <si>
    <t>- Analyse der unüberbauten Bauzonen nach Gemeindetypen ARE</t>
  </si>
  <si>
    <t>- Analyse der Erschliessung mit dem ÖV nach Hauptnutzungen</t>
  </si>
  <si>
    <t>- Vergleich 2012 - 2017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</si>
  <si>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</si>
  <si>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</si>
  <si>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</si>
  <si>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</si>
  <si>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</si>
  <si>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12.2017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</si>
  <si>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</si>
  <si>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</si>
  <si>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</si>
  <si>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</si>
  <si>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</t>
  </si>
  <si>
    <t>Die neue Gemeindetypologie 2012 des BFS ist kohärent mit der Definition zum "Raum mit städtischem Charakter 2012".</t>
  </si>
  <si>
    <t>Die alte Gemeindetypologie ARE wurde auf der Basis der Agglomerationsdefinition 2000 und der Volkszählung 2010 berechnet.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</si>
  <si>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</si>
  <si>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</si>
  <si>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31.12.2016.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</si>
  <si>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</si>
  <si>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</si>
  <si>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31.12.2015 (provisorische Werte).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</si>
  <si>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</si>
  <si>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</si>
  <si>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</si>
  <si>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</si>
  <si>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</si>
  <si>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</si>
  <si>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</si>
  <si>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</si>
  <si>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</si>
  <si>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</si>
  <si>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</si>
  <si>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</si>
  <si>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</si>
  <si>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</si>
  <si>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</si>
  <si>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</si>
  <si>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</si>
  <si>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</si>
  <si>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</si>
  <si>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</si>
  <si>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</si>
  <si>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</si>
  <si>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</si>
  <si>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</si>
  <si>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</si>
  <si>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</si>
  <si>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2012</t>
  </si>
  <si>
    <t>Flächen der Bauzonen, Stand Bauzonenstatistik Schweiz 2017</t>
  </si>
  <si>
    <t>Flächendifferenz zwischen den Bauzonen 2012 und 2017</t>
  </si>
  <si>
    <t>Anteil der Differenz zwischen den Bauzonenflächen 2012 und 2017 (Bauzonenfläche 2012 = 100%)</t>
  </si>
  <si>
    <t>Kantonsnummer</t>
  </si>
  <si>
    <t>Kantonsnummer BFS</t>
  </si>
  <si>
    <t>Kantonskürzel</t>
  </si>
  <si>
    <t>Abkürzung der Kantonsnamen</t>
  </si>
  <si>
    <t>Faktenblatt Kanton 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</si>
</sst>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1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3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425.53191459758898</c:v>
                </c:pt>
                <c:pt idx="1">
                  <c:v>190.925290832152</c:v>
                </c:pt>
                <c:pt idx="2">
                  <c:v>87.808459252845594</c:v>
                </c:pt>
                <c:pt idx="3">
                  <c:v>104.806124586032</c:v>
                </c:pt>
                <c:pt idx="4">
                  <c:v>109.74101795425301</c:v>
                </c:pt>
                <c:pt idx="5">
                  <c:v>1.3470564141007499</c:v>
                </c:pt>
                <c:pt idx="6">
                  <c:v>50.373498082749897</c:v>
                </c:pt>
                <c:pt idx="7">
                  <c:v>63.071675157061804</c:v>
                </c:pt>
                <c:pt idx="8">
                  <c:v>9.8046983821981186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7A-4A48-A82E-043F18CFB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61876920"/>
        <c:axId val="439070816"/>
      </c:barChart>
      <c:catAx>
        <c:axId val="1618769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0816"/>
        <c:crosses val="autoZero"/>
        <c:auto val="1"/>
        <c:lblAlgn val="ctr"/>
        <c:lblOffset val="100"/>
        <c:noMultiLvlLbl val="0"/>
      </c:catAx>
      <c:valAx>
        <c:axId val="43907081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16187692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5F7-4297-B044-BA8A79A5110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F7-4297-B044-BA8A79A5110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5F7-4297-B044-BA8A79A5110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F7-4297-B044-BA8A79A5110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5F7-4297-B044-BA8A79A511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0.8621766259489323</c:v>
                </c:pt>
                <c:pt idx="1">
                  <c:v>0.60983650813459189</c:v>
                </c:pt>
                <c:pt idx="2">
                  <c:v>0.79897358019701559</c:v>
                </c:pt>
                <c:pt idx="3">
                  <c:v>0.91812885068897876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5F7-4297-B044-BA8A79A51109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5F7-4297-B044-BA8A79A5110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F7-4297-B044-BA8A79A5110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5F7-4297-B044-BA8A79A5110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5F7-4297-B044-BA8A79A5110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5F7-4297-B044-BA8A79A511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5.4165584435716001E-2</c:v>
                </c:pt>
                <c:pt idx="1">
                  <c:v>8.2527360665435007E-2</c:v>
                </c:pt>
                <c:pt idx="2">
                  <c:v>6.9930199092068795E-2</c:v>
                </c:pt>
                <c:pt idx="3">
                  <c:v>4.4052532404776329E-2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5F7-4297-B044-BA8A79A51109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5F7-4297-B044-BA8A79A5110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5F7-4297-B044-BA8A79A5110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5F7-4297-B044-BA8A79A5110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5F7-4297-B044-BA8A79A5110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5F7-4297-B044-BA8A79A511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8.3657789615351683E-2</c:v>
                </c:pt>
                <c:pt idx="1">
                  <c:v>0.30763613119997291</c:v>
                </c:pt>
                <c:pt idx="2">
                  <c:v>0.13109622071091578</c:v>
                </c:pt>
                <c:pt idx="3">
                  <c:v>3.7818616906244912E-2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5F7-4297-B044-BA8A79A51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2130760"/>
        <c:axId val="432136640"/>
      </c:barChart>
      <c:catAx>
        <c:axId val="4321307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36640"/>
        <c:crosses val="autoZero"/>
        <c:auto val="1"/>
        <c:lblAlgn val="ctr"/>
        <c:lblOffset val="100"/>
        <c:noMultiLvlLbl val="0"/>
      </c:catAx>
      <c:valAx>
        <c:axId val="43213664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21307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497.24681923712649</c:v>
                </c:pt>
                <c:pt idx="3">
                  <c:v>0</c:v>
                </c:pt>
                <c:pt idx="4" formatCode="#,##0">
                  <c:v>130.75530804262669</c:v>
                </c:pt>
                <c:pt idx="5" formatCode="#,##0">
                  <c:v>84.102440432293506</c:v>
                </c:pt>
                <c:pt idx="6">
                  <c:v>0</c:v>
                </c:pt>
                <c:pt idx="7" formatCode="#,##0">
                  <c:v>9.1996358975035104</c:v>
                </c:pt>
                <c:pt idx="8" formatCode="#,##0">
                  <c:v>162.73279118998369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8E-4D57-8EC5-0BF2E19242D7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25.844658972143108</c:v>
                </c:pt>
                <c:pt idx="3">
                  <c:v>0</c:v>
                </c:pt>
                <c:pt idx="4" formatCode="#,##0">
                  <c:v>5.6816571712508495</c:v>
                </c:pt>
                <c:pt idx="5" formatCode="#,##0">
                  <c:v>7.0364912685315009</c:v>
                </c:pt>
                <c:pt idx="6">
                  <c:v>0</c:v>
                </c:pt>
                <c:pt idx="7" formatCode="#,##0">
                  <c:v>0.35051293347537005</c:v>
                </c:pt>
                <c:pt idx="8" formatCode="#,##0">
                  <c:v>10.649863078549302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8E-4D57-8EC5-0BF2E19242D7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60.004160369896397</c:v>
                </c:pt>
                <c:pt idx="3">
                  <c:v>0</c:v>
                </c:pt>
                <c:pt idx="4" formatCode="#,##0">
                  <c:v>9.2892936467784502</c:v>
                </c:pt>
                <c:pt idx="5" formatCode="#,##0">
                  <c:v>13.883175886026999</c:v>
                </c:pt>
                <c:pt idx="6">
                  <c:v>0</c:v>
                </c:pt>
                <c:pt idx="7" formatCode="#,##0">
                  <c:v>0.60344916817481997</c:v>
                </c:pt>
                <c:pt idx="8" formatCode="#,##0">
                  <c:v>26.029477964622998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8E-4D57-8EC5-0BF2E1924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2131936"/>
        <c:axId val="432132328"/>
      </c:barChart>
      <c:catAx>
        <c:axId val="4321319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32328"/>
        <c:crosses val="autoZero"/>
        <c:auto val="1"/>
        <c:lblAlgn val="ctr"/>
        <c:lblOffset val="100"/>
        <c:noMultiLvlLbl val="0"/>
      </c:catAx>
      <c:valAx>
        <c:axId val="43213232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21319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BA6-4EB1-B07D-88B9FC2559E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BA6-4EB1-B07D-88B9FC2559E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BA6-4EB1-B07D-88B9FC2559E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BA6-4EB1-B07D-88B9FC2559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0.85277060286160256</c:v>
                </c:pt>
                <c:pt idx="3">
                  <c:v>0</c:v>
                </c:pt>
                <c:pt idx="4" formatCode="0%">
                  <c:v>0.89726662212371355</c:v>
                </c:pt>
                <c:pt idx="5" formatCode="0%">
                  <c:v>0.80080701449208491</c:v>
                </c:pt>
                <c:pt idx="6">
                  <c:v>0</c:v>
                </c:pt>
                <c:pt idx="7" formatCode="0%">
                  <c:v>0.90604689079381495</c:v>
                </c:pt>
                <c:pt idx="8" formatCode="0%">
                  <c:v>0.81606264056047406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A6-4EB1-B07D-88B9FC2559E3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BA6-4EB1-B07D-88B9FC2559E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BA6-4EB1-B07D-88B9FC2559E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BA6-4EB1-B07D-88B9FC2559E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BA6-4EB1-B07D-88B9FC2559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4.4323190334811975E-2</c:v>
                </c:pt>
                <c:pt idx="3">
                  <c:v>0</c:v>
                </c:pt>
                <c:pt idx="4" formatCode="0%">
                  <c:v>3.8988561263235827E-2</c:v>
                </c:pt>
                <c:pt idx="5" formatCode="0%">
                  <c:v>6.7000095791378098E-2</c:v>
                </c:pt>
                <c:pt idx="6">
                  <c:v>0</c:v>
                </c:pt>
                <c:pt idx="7" formatCode="0%">
                  <c:v>3.4521056821885721E-2</c:v>
                </c:pt>
                <c:pt idx="8" formatCode="0%">
                  <c:v>5.3406294588422061E-2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BA6-4EB1-B07D-88B9FC2559E3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BA6-4EB1-B07D-88B9FC2559E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BA6-4EB1-B07D-88B9FC2559E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BA6-4EB1-B07D-88B9FC2559E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BA6-4EB1-B07D-88B9FC2559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0.10290620680358549</c:v>
                </c:pt>
                <c:pt idx="3">
                  <c:v>0</c:v>
                </c:pt>
                <c:pt idx="4" formatCode="0%">
                  <c:v>6.3744816613050551E-2</c:v>
                </c:pt>
                <c:pt idx="5" formatCode="0%">
                  <c:v>0.13219288971653687</c:v>
                </c:pt>
                <c:pt idx="6">
                  <c:v>0</c:v>
                </c:pt>
                <c:pt idx="7" formatCode="0%">
                  <c:v>5.9432052384299369E-2</c:v>
                </c:pt>
                <c:pt idx="8" formatCode="0%">
                  <c:v>0.13053106485110394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BA6-4EB1-B07D-88B9FC255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2126448"/>
        <c:axId val="432126056"/>
      </c:barChart>
      <c:catAx>
        <c:axId val="4321264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26056"/>
        <c:crosses val="autoZero"/>
        <c:auto val="1"/>
        <c:lblAlgn val="ctr"/>
        <c:lblOffset val="100"/>
        <c:noMultiLvlLbl val="0"/>
      </c:catAx>
      <c:valAx>
        <c:axId val="43212605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21264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206.65886518042612</c:v>
                </c:pt>
                <c:pt idx="6" formatCode="#,##0">
                  <c:v>410.51982945960867</c:v>
                </c:pt>
                <c:pt idx="7" formatCode="#,##0">
                  <c:v>151.36822114619036</c:v>
                </c:pt>
                <c:pt idx="8" formatCode="#,##0">
                  <c:v>115.4900790133081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B-4B39-B6A4-DDB8CCDFF2C9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9.6568977278190005</c:v>
                </c:pt>
                <c:pt idx="6" formatCode="#,##0">
                  <c:v>24.0775664811298</c:v>
                </c:pt>
                <c:pt idx="7" formatCode="#,##0">
                  <c:v>10.465092691251602</c:v>
                </c:pt>
                <c:pt idx="8" formatCode="#,##0">
                  <c:v>5.3636265237496001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CB-4B39-B6A4-DDB8CCDFF2C9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23.184153591507901</c:v>
                </c:pt>
                <c:pt idx="6" formatCode="#,##0">
                  <c:v>49.556912339194604</c:v>
                </c:pt>
                <c:pt idx="7" formatCode="#,##0">
                  <c:v>26.429589595500001</c:v>
                </c:pt>
                <c:pt idx="8" formatCode="#,##0">
                  <c:v>10.6389015092973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CB-4B39-B6A4-DDB8CCDFF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2133504"/>
        <c:axId val="432133896"/>
      </c:barChart>
      <c:catAx>
        <c:axId val="4321335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33896"/>
        <c:crosses val="autoZero"/>
        <c:auto val="1"/>
        <c:lblAlgn val="ctr"/>
        <c:lblOffset val="100"/>
        <c:noMultiLvlLbl val="0"/>
      </c:catAx>
      <c:valAx>
        <c:axId val="43213389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21335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7D9-469C-B08D-41EE798BD45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7D9-469C-B08D-41EE798BD45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7D9-469C-B08D-41EE798BD45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7D9-469C-B08D-41EE798BD45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7D9-469C-B08D-41EE798BD4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0.86287656463813101</c:v>
                </c:pt>
                <c:pt idx="6" formatCode="0%">
                  <c:v>0.84791113584855327</c:v>
                </c:pt>
                <c:pt idx="7" formatCode="0%">
                  <c:v>0.80402574477508115</c:v>
                </c:pt>
                <c:pt idx="8" formatCode="0%">
                  <c:v>0.87830092966819395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7D9-469C-B08D-41EE798BD45E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7D9-469C-B08D-41EE798BD45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7D9-469C-B08D-41EE798BD45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7D9-469C-B08D-41EE798BD45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7D9-469C-B08D-41EE798BD45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7D9-469C-B08D-41EE798BD4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4.0321090165511428E-2</c:v>
                </c:pt>
                <c:pt idx="6" formatCode="0%">
                  <c:v>4.9731182950061445E-2</c:v>
                </c:pt>
                <c:pt idx="7" formatCode="0%">
                  <c:v>5.5587651631959452E-2</c:v>
                </c:pt>
                <c:pt idx="8" formatCode="0%">
                  <c:v>4.0790327640692105E-2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7D9-469C-B08D-41EE798BD45E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7D9-469C-B08D-41EE798BD45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7D9-469C-B08D-41EE798BD45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7D9-469C-B08D-41EE798BD45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7D9-469C-B08D-41EE798BD45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7D9-469C-B08D-41EE798BD4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9.6802345196357539E-2</c:v>
                </c:pt>
                <c:pt idx="6" formatCode="0%">
                  <c:v>0.10235768120138529</c:v>
                </c:pt>
                <c:pt idx="7" formatCode="0%">
                  <c:v>0.14038660359295929</c:v>
                </c:pt>
                <c:pt idx="8" formatCode="0%">
                  <c:v>8.0908742691113991E-2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9-469C-B08D-41EE798BD4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722816"/>
        <c:axId val="426723208"/>
      </c:barChart>
      <c:catAx>
        <c:axId val="4267228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723208"/>
        <c:crosses val="autoZero"/>
        <c:auto val="1"/>
        <c:lblAlgn val="ctr"/>
        <c:lblOffset val="100"/>
        <c:noMultiLvlLbl val="0"/>
      </c:catAx>
      <c:valAx>
        <c:axId val="42672320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267228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4.8806096214985297</c:v>
                </c:pt>
                <c:pt idx="1">
                  <c:v>0</c:v>
                </c:pt>
                <c:pt idx="2">
                  <c:v>0.50612733992308101</c:v>
                </c:pt>
                <c:pt idx="3">
                  <c:v>6.07453279300021</c:v>
                </c:pt>
                <c:pt idx="4">
                  <c:v>3.3197887558519796</c:v>
                </c:pt>
                <c:pt idx="5">
                  <c:v>0</c:v>
                </c:pt>
                <c:pt idx="6">
                  <c:v>6.5689240802489799</c:v>
                </c:pt>
                <c:pt idx="7">
                  <c:v>9.5984759049320204E-2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BF-4AE6-82F0-F8E30A2F7CE0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39.1952558299716</c:v>
                </c:pt>
                <c:pt idx="1">
                  <c:v>6.9954840916761709</c:v>
                </c:pt>
                <c:pt idx="2">
                  <c:v>6.1284311479520106</c:v>
                </c:pt>
                <c:pt idx="3">
                  <c:v>25.569598505677398</c:v>
                </c:pt>
                <c:pt idx="4">
                  <c:v>19.607968923723501</c:v>
                </c:pt>
                <c:pt idx="5">
                  <c:v>0</c:v>
                </c:pt>
                <c:pt idx="6">
                  <c:v>8.4577994019265095</c:v>
                </c:pt>
                <c:pt idx="7">
                  <c:v>9.0883192024070603</c:v>
                </c:pt>
                <c:pt idx="8">
                  <c:v>0.9791113202005739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BF-4AE6-82F0-F8E30A2F7CE0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129.32691191465702</c:v>
                </c:pt>
                <c:pt idx="1">
                  <c:v>41.955885617136602</c:v>
                </c:pt>
                <c:pt idx="2">
                  <c:v>27.309835175441798</c:v>
                </c:pt>
                <c:pt idx="3">
                  <c:v>18.973663265621902</c:v>
                </c:pt>
                <c:pt idx="4">
                  <c:v>40.362031462320303</c:v>
                </c:pt>
                <c:pt idx="5">
                  <c:v>0</c:v>
                </c:pt>
                <c:pt idx="6">
                  <c:v>5.7186365036224798</c:v>
                </c:pt>
                <c:pt idx="7">
                  <c:v>26.5498708972221</c:v>
                </c:pt>
                <c:pt idx="8">
                  <c:v>0.31126957177422399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BF-4AE6-82F0-F8E30A2F7CE0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170.89099593325801</c:v>
                </c:pt>
                <c:pt idx="1">
                  <c:v>81.269624589104495</c:v>
                </c:pt>
                <c:pt idx="2">
                  <c:v>35.871632437907202</c:v>
                </c:pt>
                <c:pt idx="3">
                  <c:v>31.914667386239202</c:v>
                </c:pt>
                <c:pt idx="4">
                  <c:v>33.214247944382898</c:v>
                </c:pt>
                <c:pt idx="5">
                  <c:v>1.3470564141007499</c:v>
                </c:pt>
                <c:pt idx="6">
                  <c:v>18.296568224203401</c:v>
                </c:pt>
                <c:pt idx="7">
                  <c:v>21.909861556474599</c:v>
                </c:pt>
                <c:pt idx="8">
                  <c:v>3.9545704397745105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BF-4AE6-82F0-F8E30A2F7CE0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81.238134087252703</c:v>
                </c:pt>
                <c:pt idx="1">
                  <c:v>60.704294032936602</c:v>
                </c:pt>
                <c:pt idx="2">
                  <c:v>17.992434251049499</c:v>
                </c:pt>
                <c:pt idx="3">
                  <c:v>22.273664228219001</c:v>
                </c:pt>
                <c:pt idx="4">
                  <c:v>13.236976977599799</c:v>
                </c:pt>
                <c:pt idx="5">
                  <c:v>0</c:v>
                </c:pt>
                <c:pt idx="6">
                  <c:v>11.331570348623499</c:v>
                </c:pt>
                <c:pt idx="7">
                  <c:v>5.4276395842096496</c:v>
                </c:pt>
                <c:pt idx="8">
                  <c:v>4.5597470427982802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BF-4AE6-82F0-F8E30A2F7C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717328"/>
        <c:axId val="426717720"/>
      </c:barChart>
      <c:catAx>
        <c:axId val="4267173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717720"/>
        <c:crosses val="autoZero"/>
        <c:auto val="1"/>
        <c:lblAlgn val="ctr"/>
        <c:lblOffset val="100"/>
        <c:noMultiLvlLbl val="0"/>
      </c:catAx>
      <c:valAx>
        <c:axId val="42671772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267173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25-43A1-B4A6-DE78FF84B84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25-43A1-B4A6-DE78FF84B84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25-43A1-B4A6-DE78FF84B84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1.1469432812858407E-2</c:v>
                </c:pt>
                <c:pt idx="1">
                  <c:v>0</c:v>
                </c:pt>
                <c:pt idx="2">
                  <c:v>5.763992876000542E-3</c:v>
                </c:pt>
                <c:pt idx="3">
                  <c:v>5.7959711082532187E-2</c:v>
                </c:pt>
                <c:pt idx="4">
                  <c:v>3.0251121553511288E-2</c:v>
                </c:pt>
                <c:pt idx="5">
                  <c:v>0</c:v>
                </c:pt>
                <c:pt idx="6">
                  <c:v>0.1304043647594586</c:v>
                </c:pt>
                <c:pt idx="7">
                  <c:v>1.5218361891998877E-3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25-43A1-B4A6-DE78FF84B84E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25-43A1-B4A6-DE78FF84B84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9.2108852825362464E-2</c:v>
                </c:pt>
                <c:pt idx="1">
                  <c:v>3.6639903246099691E-2</c:v>
                </c:pt>
                <c:pt idx="2">
                  <c:v>6.9793173953463239E-2</c:v>
                </c:pt>
                <c:pt idx="3">
                  <c:v>0.24397045705196468</c:v>
                </c:pt>
                <c:pt idx="4">
                  <c:v>0.17867493836269835</c:v>
                </c:pt>
                <c:pt idx="5">
                  <c:v>0</c:v>
                </c:pt>
                <c:pt idx="6">
                  <c:v>0.1679017666816072</c:v>
                </c:pt>
                <c:pt idx="7">
                  <c:v>0.14409509591118028</c:v>
                </c:pt>
                <c:pt idx="8">
                  <c:v>9.9861442218588642E-2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125-43A1-B4A6-DE78FF84B84E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125-43A1-B4A6-DE78FF84B84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0.30391824836098769</c:v>
                </c:pt>
                <c:pt idx="1">
                  <c:v>0.21975028024800664</c:v>
                </c:pt>
                <c:pt idx="2">
                  <c:v>0.3110159894146769</c:v>
                </c:pt>
                <c:pt idx="3">
                  <c:v>0.18103582259361778</c:v>
                </c:pt>
                <c:pt idx="4">
                  <c:v>0.36779349823418084</c:v>
                </c:pt>
                <c:pt idx="5">
                  <c:v>0</c:v>
                </c:pt>
                <c:pt idx="6">
                  <c:v>0.11352470380764021</c:v>
                </c:pt>
                <c:pt idx="7">
                  <c:v>0.42094760407968795</c:v>
                </c:pt>
                <c:pt idx="8">
                  <c:v>3.1746980874216513E-2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125-43A1-B4A6-DE78FF84B84E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0.40159384752783439</c:v>
                </c:pt>
                <c:pt idx="1">
                  <c:v>0.42566191885630472</c:v>
                </c:pt>
                <c:pt idx="2">
                  <c:v>0.40852136905710357</c:v>
                </c:pt>
                <c:pt idx="3">
                  <c:v>0.30451146845944321</c:v>
                </c:pt>
                <c:pt idx="4">
                  <c:v>0.30266029731645649</c:v>
                </c:pt>
                <c:pt idx="5">
                  <c:v>1</c:v>
                </c:pt>
                <c:pt idx="6">
                  <c:v>0.36321813548268411</c:v>
                </c:pt>
                <c:pt idx="7">
                  <c:v>0.34738036066610906</c:v>
                </c:pt>
                <c:pt idx="8">
                  <c:v>0.40333422699063742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125-43A1-B4A6-DE78FF84B84E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125-43A1-B4A6-DE78FF84B84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0.19090961847295698</c:v>
                </c:pt>
                <c:pt idx="1">
                  <c:v>0.31794789764958908</c:v>
                </c:pt>
                <c:pt idx="2">
                  <c:v>0.20490547469875584</c:v>
                </c:pt>
                <c:pt idx="3">
                  <c:v>0.21252254081244221</c:v>
                </c:pt>
                <c:pt idx="4">
                  <c:v>0.12062014453315301</c:v>
                </c:pt>
                <c:pt idx="5">
                  <c:v>0</c:v>
                </c:pt>
                <c:pt idx="6">
                  <c:v>0.22495102926860983</c:v>
                </c:pt>
                <c:pt idx="7">
                  <c:v>8.6055103153822796E-2</c:v>
                </c:pt>
                <c:pt idx="8">
                  <c:v>0.46505734991655751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125-43A1-B4A6-DE78FF84B8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65466296"/>
        <c:axId val="565463552"/>
      </c:barChart>
      <c:catAx>
        <c:axId val="5654662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63552"/>
        <c:crosses val="autoZero"/>
        <c:auto val="1"/>
        <c:lblAlgn val="ctr"/>
        <c:lblOffset val="100"/>
        <c:noMultiLvlLbl val="0"/>
      </c:catAx>
      <c:valAx>
        <c:axId val="56546355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5654662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2012 und 2017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2012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Vergleich_2012_2017!$C$2:$C$10</c:f>
              <c:numCache>
                <c:formatCode>#,##0</c:formatCode>
                <c:ptCount val="9"/>
                <c:pt idx="0">
                  <c:v>424.87584079999999</c:v>
                </c:pt>
                <c:pt idx="1">
                  <c:v>191.193184</c:v>
                </c:pt>
                <c:pt idx="2">
                  <c:v>83.384900879999989</c:v>
                </c:pt>
                <c:pt idx="3">
                  <c:v>95.4429935</c:v>
                </c:pt>
                <c:pt idx="4">
                  <c:v>112.18003700000001</c:v>
                </c:pt>
                <c:pt idx="5">
                  <c:v>1.4059139999999999</c:v>
                </c:pt>
                <c:pt idx="6">
                  <c:v>38.5051725</c:v>
                </c:pt>
                <c:pt idx="7">
                  <c:v>25.242121999999998</c:v>
                </c:pt>
                <c:pt idx="8">
                  <c:v>7.4562804999999992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E4-4092-9950-8560C670DF66}"/>
            </c:ext>
          </c:extLst>
        </c:ser>
        <c:ser>
          <c:idx val="1"/>
          <c:order val="1"/>
          <c:tx>
            <c:v>Fläche der Bauzonen 2017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Vergleich_2012_2017!$D$2:$D$10</c:f>
              <c:numCache>
                <c:formatCode>#,##0</c:formatCode>
                <c:ptCount val="9"/>
                <c:pt idx="0">
                  <c:v>425.53191459758898</c:v>
                </c:pt>
                <c:pt idx="1">
                  <c:v>190.925290832152</c:v>
                </c:pt>
                <c:pt idx="2">
                  <c:v>87.808459252845594</c:v>
                </c:pt>
                <c:pt idx="3">
                  <c:v>104.806124586032</c:v>
                </c:pt>
                <c:pt idx="4">
                  <c:v>109.74101795425301</c:v>
                </c:pt>
                <c:pt idx="5">
                  <c:v>1.3470564141007499</c:v>
                </c:pt>
                <c:pt idx="6">
                  <c:v>50.373498082749897</c:v>
                </c:pt>
                <c:pt idx="7">
                  <c:v>63.071675157061804</c:v>
                </c:pt>
                <c:pt idx="8">
                  <c:v>9.8046983821981186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E4-4092-9950-8560C670D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65473744"/>
        <c:axId val="565463160"/>
      </c:barChart>
      <c:catAx>
        <c:axId val="5654737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63160"/>
        <c:crosses val="autoZero"/>
        <c:auto val="1"/>
        <c:lblAlgn val="ctr"/>
        <c:lblOffset val="100"/>
        <c:noMultiLvlLbl val="0"/>
      </c:catAx>
      <c:valAx>
        <c:axId val="56546316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654737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6F2-42E9-9723-DF60F47533D8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6F2-42E9-9723-DF60F47533D8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6F2-42E9-9723-DF60F47533D8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6F2-42E9-9723-DF60F47533D8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6F2-42E9-9723-DF60F47533D8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6F2-42E9-9723-DF60F47533D8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6F2-42E9-9723-DF60F47533D8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16F2-42E9-9723-DF60F47533D8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16F2-42E9-9723-DF60F47533D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16F2-42E9-9723-DF60F47533D8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16F2-42E9-9723-DF60F47533D8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16F2-42E9-9723-DF60F47533D8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16F2-42E9-9723-DF60F47533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425.53191459758898</c:v>
                </c:pt>
                <c:pt idx="1">
                  <c:v>190.925290832152</c:v>
                </c:pt>
                <c:pt idx="2">
                  <c:v>87.808459252845594</c:v>
                </c:pt>
                <c:pt idx="3">
                  <c:v>104.806124586032</c:v>
                </c:pt>
                <c:pt idx="4">
                  <c:v>109.74101795425301</c:v>
                </c:pt>
                <c:pt idx="5">
                  <c:v>1.3470564141007499</c:v>
                </c:pt>
                <c:pt idx="6">
                  <c:v>50.373498082749897</c:v>
                </c:pt>
                <c:pt idx="7">
                  <c:v>63.071675157061804</c:v>
                </c:pt>
                <c:pt idx="8">
                  <c:v>9.8046983821981186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16F2-42E9-9723-DF60F47533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59F-4EF4-B9E6-5DC18281A0B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9F-4EF4-B9E6-5DC18281A0B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59F-4EF4-B9E6-5DC18281A0B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9F-4EF4-B9E6-5DC18281A0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583.09563857916601</c:v>
                </c:pt>
                <c:pt idx="3">
                  <c:v>0</c:v>
                </c:pt>
                <c:pt idx="4" formatCode="#,##0">
                  <c:v>145.726258860656</c:v>
                </c:pt>
                <c:pt idx="5" formatCode="#,##0">
                  <c:v>105.022107586852</c:v>
                </c:pt>
                <c:pt idx="6">
                  <c:v>0</c:v>
                </c:pt>
                <c:pt idx="7" formatCode="#,##0">
                  <c:v>10.1535979991537</c:v>
                </c:pt>
                <c:pt idx="8" formatCode="#,##0">
                  <c:v>199.412132233156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59F-4EF4-B9E6-5DC18281A0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9066112"/>
        <c:axId val="439077872"/>
      </c:barChart>
      <c:catAx>
        <c:axId val="4390661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7872"/>
        <c:crosses val="autoZero"/>
        <c:auto val="1"/>
        <c:lblAlgn val="ctr"/>
        <c:lblOffset val="100"/>
        <c:noMultiLvlLbl val="0"/>
      </c:catAx>
      <c:valAx>
        <c:axId val="43907787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906611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5ED-484A-94DB-87BA94B83D3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5ED-484A-94DB-87BA94B83D3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5ED-484A-94DB-87BA94B83D3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ED-484A-94DB-87BA94B83D3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290.38627419281175</c:v>
                </c:pt>
                <c:pt idx="3">
                  <c:v>0</c:v>
                </c:pt>
                <c:pt idx="4" formatCode="#,##0">
                  <c:v>292.0951270007136</c:v>
                </c:pt>
                <c:pt idx="5" formatCode="#,##0">
                  <c:v>374.14359667563946</c:v>
                </c:pt>
                <c:pt idx="6">
                  <c:v>0</c:v>
                </c:pt>
                <c:pt idx="7" formatCode="#,##0">
                  <c:v>313.38265429486728</c:v>
                </c:pt>
                <c:pt idx="8" formatCode="#,##0">
                  <c:v>619.29233612781366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ED-484A-94DB-87BA94B83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457160"/>
        <c:axId val="487456768"/>
      </c:barChart>
      <c:catAx>
        <c:axId val="4874571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6768"/>
        <c:crosses val="autoZero"/>
        <c:auto val="1"/>
        <c:lblAlgn val="ctr"/>
        <c:lblOffset val="100"/>
        <c:noMultiLvlLbl val="0"/>
      </c:catAx>
      <c:valAx>
        <c:axId val="48745676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8745716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F75-4210-AE5A-8857029EE52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75-4210-AE5A-8857029EE52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F75-4210-AE5A-8857029EE52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F75-4210-AE5A-8857029EE52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181.45188690809584</c:v>
                </c:pt>
                <c:pt idx="3">
                  <c:v>0</c:v>
                </c:pt>
                <c:pt idx="4" formatCode="#,##0">
                  <c:v>212.39798697078561</c:v>
                </c:pt>
                <c:pt idx="5" formatCode="#,##0">
                  <c:v>305.83024923369828</c:v>
                </c:pt>
                <c:pt idx="6">
                  <c:v>0</c:v>
                </c:pt>
                <c:pt idx="7" formatCode="#,##0">
                  <c:v>265.80099474224346</c:v>
                </c:pt>
                <c:pt idx="8" formatCode="#,##0">
                  <c:v>396.91905301185511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F75-4210-AE5A-8857029EE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449712"/>
        <c:axId val="487450496"/>
      </c:barChart>
      <c:catAx>
        <c:axId val="4874497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0496"/>
        <c:crosses val="autoZero"/>
        <c:auto val="1"/>
        <c:lblAlgn val="ctr"/>
        <c:lblOffset val="100"/>
        <c:noMultiLvlLbl val="0"/>
      </c:catAx>
      <c:valAx>
        <c:axId val="48745049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8744971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080-4602-A022-53FDB247A8B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080-4602-A022-53FDB247A8B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080-4602-A022-53FDB247A8B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80-4602-A022-53FDB247A8B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080-4602-A022-53FDB247A8B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239.49991649975303</c:v>
                </c:pt>
                <c:pt idx="6" formatCode="#,##0">
                  <c:v>484.15430827993305</c:v>
                </c:pt>
                <c:pt idx="7" formatCode="#,##0">
                  <c:v>188.26290343294198</c:v>
                </c:pt>
                <c:pt idx="8" formatCode="#,##0">
                  <c:v>131.492607046355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080-4602-A022-53FDB247A8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449320"/>
        <c:axId val="487454024"/>
      </c:barChart>
      <c:catAx>
        <c:axId val="4874493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4024"/>
        <c:crosses val="autoZero"/>
        <c:auto val="1"/>
        <c:lblAlgn val="ctr"/>
        <c:lblOffset val="100"/>
        <c:noMultiLvlLbl val="0"/>
      </c:catAx>
      <c:valAx>
        <c:axId val="48745402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8744932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ARE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168-4424-A08B-DE11204EF82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168-4424-A08B-DE11204EF82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168-4424-A08B-DE11204EF82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168-4424-A08B-DE11204EF82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168-4424-A08B-DE11204EF82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272.59266617317667</c:v>
                </c:pt>
                <c:pt idx="6" formatCode="#,##0">
                  <c:v>324.06580206153484</c:v>
                </c:pt>
                <c:pt idx="7" formatCode="#,##0">
                  <c:v>338.66325496121959</c:v>
                </c:pt>
                <c:pt idx="8" formatCode="#,##0">
                  <c:v>615.89043113046841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68-4424-A08B-DE11204EF8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453632"/>
        <c:axId val="487450888"/>
      </c:barChart>
      <c:catAx>
        <c:axId val="4874536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0888"/>
        <c:crosses val="autoZero"/>
        <c:auto val="1"/>
        <c:lblAlgn val="ctr"/>
        <c:lblOffset val="100"/>
        <c:noMultiLvlLbl val="0"/>
      </c:catAx>
      <c:valAx>
        <c:axId val="48745088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8745363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ARE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FF0-429B-9E03-B12D3569482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FF0-429B-9E03-B12D3569482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FF0-429B-9E03-B12D3569482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F0-429B-9E03-B12D3569482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FF0-429B-9E03-B12D3569482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153.45672871131737</c:v>
                </c:pt>
                <c:pt idx="6" formatCode="#,##0">
                  <c:v>232.04136509941674</c:v>
                </c:pt>
                <c:pt idx="7" formatCode="#,##0">
                  <c:v>239.0943655485674</c:v>
                </c:pt>
                <c:pt idx="8" formatCode="#,##0">
                  <c:v>376.76964769729227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FF0-429B-9E03-B12D356948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447752"/>
        <c:axId val="487453240"/>
      </c:barChart>
      <c:catAx>
        <c:axId val="4874477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3240"/>
        <c:crosses val="autoZero"/>
        <c:auto val="1"/>
        <c:lblAlgn val="ctr"/>
        <c:lblOffset val="100"/>
        <c:noMultiLvlLbl val="0"/>
      </c:catAx>
      <c:valAx>
        <c:axId val="48745324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8744775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366.88367036133849</c:v>
                </c:pt>
                <c:pt idx="1">
                  <c:v>116.43321267566101</c:v>
                </c:pt>
                <c:pt idx="2">
                  <c:v>70.156639060829789</c:v>
                </c:pt>
                <c:pt idx="3">
                  <c:v>96.225526711339484</c:v>
                </c:pt>
                <c:pt idx="4">
                  <c:v>109.74101795425301</c:v>
                </c:pt>
                <c:pt idx="5">
                  <c:v>1.3470564141007499</c:v>
                </c:pt>
                <c:pt idx="6">
                  <c:v>50.373498082749897</c:v>
                </c:pt>
                <c:pt idx="7">
                  <c:v>63.071675157061804</c:v>
                </c:pt>
                <c:pt idx="8">
                  <c:v>9.8046983821981186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19-42C7-8843-E9DAD07D7BEB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23.049184850227597</c:v>
                </c:pt>
                <c:pt idx="1">
                  <c:v>15.756560336658083</c:v>
                </c:pt>
                <c:pt idx="2">
                  <c:v>6.1404630375193019</c:v>
                </c:pt>
                <c:pt idx="3">
                  <c:v>4.6169751995452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19-42C7-8843-E9DAD07D7BEB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35.599059386022901</c:v>
                </c:pt>
                <c:pt idx="1">
                  <c:v>58.735517819832907</c:v>
                </c:pt>
                <c:pt idx="2">
                  <c:v>11.511357154496499</c:v>
                </c:pt>
                <c:pt idx="3">
                  <c:v>3.9636226751473203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19-42C7-8843-E9DAD07D7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2129976"/>
        <c:axId val="432130368"/>
      </c:barChart>
      <c:catAx>
        <c:axId val="4321299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30368"/>
        <c:crosses val="autoZero"/>
        <c:auto val="1"/>
        <c:lblAlgn val="ctr"/>
        <c:lblOffset val="100"/>
        <c:noMultiLvlLbl val="0"/>
      </c:catAx>
      <c:valAx>
        <c:axId val="43213036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21299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107950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12</xdr:row>
      <xdr:rowOff>69850</xdr:rowOff>
    </xdr:from>
    <xdr:to>
      <xdr:col>9</xdr:col>
      <xdr:colOff>171450</xdr:colOff>
      <xdr:row>32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1089025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1"/>
  <sheetViews>
    <sheetView tabSelected="1" workbookViewId="0"/>
  </sheetViews>
  <sheetFormatPr baseColWidth="10" defaultRowHeight="15" x14ac:dyDescent="0.2"/>
  <cols>
    <col min="1" max="1" width="37.7109375" style="28" customWidth="1"/>
    <col min="2" max="2" width="57.7109375" style="28" customWidth="1"/>
    <col min="3" max="16384" width="11.42578125" style="29"/>
  </cols>
  <sheetData>
    <row r="1" spans="1:2" ht="18.75" x14ac:dyDescent="0.2">
      <c r="A1" s="27" t="s">
        <v>63</v>
      </c>
    </row>
    <row r="2" spans="1:2" ht="18.75" x14ac:dyDescent="0.2">
      <c r="A2" s="27" t="s">
        <v>64</v>
      </c>
    </row>
    <row r="4" spans="1:2" ht="12.75" x14ac:dyDescent="0.2">
      <c r="A4" s="54" t="s">
        <v>138</v>
      </c>
      <c r="B4" s="55"/>
    </row>
    <row r="5" spans="1:2" ht="12.75" x14ac:dyDescent="0.2">
      <c r="A5" s="56"/>
      <c r="B5" s="57"/>
    </row>
    <row r="6" spans="1:2" x14ac:dyDescent="0.2">
      <c r="A6" s="30" t="s">
        <v>65</v>
      </c>
      <c r="B6" s="31" t="s">
        <v>66</v>
      </c>
    </row>
    <row r="7" spans="1:2" x14ac:dyDescent="0.2">
      <c r="A7" s="32"/>
      <c r="B7" s="33"/>
    </row>
    <row r="8" spans="1:2" x14ac:dyDescent="0.2">
      <c r="A8" s="30" t="s">
        <v>67</v>
      </c>
      <c r="B8" s="31" t="s">
        <v>68</v>
      </c>
    </row>
    <row r="9" spans="1:2" x14ac:dyDescent="0.2">
      <c r="A9" s="34" t="s">
        <v>69</v>
      </c>
      <c r="B9" s="35">
        <v>20</v>
      </c>
    </row>
    <row r="10" spans="1:2" x14ac:dyDescent="0.2">
      <c r="A10" s="32"/>
      <c r="B10" s="33"/>
    </row>
    <row r="11" spans="1:2" x14ac:dyDescent="0.2">
      <c r="A11" s="30" t="s">
        <v>70</v>
      </c>
      <c r="B11" s="36"/>
    </row>
    <row r="12" spans="1:2" x14ac:dyDescent="0.2">
      <c r="A12" s="34" t="s">
        <v>71</v>
      </c>
      <c r="B12" s="37">
        <v>19</v>
      </c>
    </row>
    <row r="13" spans="1:2" x14ac:dyDescent="0.2">
      <c r="A13" s="32"/>
      <c r="B13" s="39"/>
    </row>
    <row r="14" spans="1:2" ht="60" x14ac:dyDescent="0.2">
      <c r="A14" s="30" t="s">
        <v>8</v>
      </c>
      <c r="B14" s="36" t="s">
        <v>72</v>
      </c>
    </row>
    <row r="15" spans="1:2" x14ac:dyDescent="0.2">
      <c r="A15" s="32"/>
      <c r="B15" s="39"/>
    </row>
    <row r="16" spans="1:2" ht="30" x14ac:dyDescent="0.2">
      <c r="A16" s="40" t="s">
        <v>73</v>
      </c>
      <c r="B16" s="38" t="s">
        <v>74</v>
      </c>
    </row>
    <row r="17" spans="1:2" x14ac:dyDescent="0.2">
      <c r="A17" s="32"/>
      <c r="B17" s="33"/>
    </row>
    <row r="19" spans="1:2" ht="17.100000000000001" customHeight="1" x14ac:dyDescent="0.2">
      <c r="A19" s="41" t="s">
        <v>75</v>
      </c>
    </row>
    <row r="20" spans="1:2" ht="15" customHeight="1" x14ac:dyDescent="0.2">
      <c r="A20" s="42" t="s">
        <v>76</v>
      </c>
    </row>
    <row r="21" spans="1:2" ht="15" customHeight="1" x14ac:dyDescent="0.2">
      <c r="A21" s="42" t="s">
        <v>77</v>
      </c>
    </row>
    <row r="22" spans="1:2" ht="15" customHeight="1" x14ac:dyDescent="0.2">
      <c r="A22" s="42" t="s">
        <v>78</v>
      </c>
    </row>
    <row r="23" spans="1:2" ht="15" customHeight="1" x14ac:dyDescent="0.2">
      <c r="A23" s="42" t="s">
        <v>79</v>
      </c>
    </row>
    <row r="24" spans="1:2" ht="15" customHeight="1" x14ac:dyDescent="0.2">
      <c r="A24" s="42" t="s">
        <v>80</v>
      </c>
    </row>
    <row r="25" spans="1:2" ht="15" customHeight="1" x14ac:dyDescent="0.2">
      <c r="A25" s="42" t="s">
        <v>81</v>
      </c>
    </row>
    <row r="26" spans="1:2" ht="15" customHeight="1" x14ac:dyDescent="0.2">
      <c r="A26" s="42" t="s">
        <v>82</v>
      </c>
    </row>
    <row r="27" spans="1:2" ht="15" customHeight="1" x14ac:dyDescent="0.2">
      <c r="A27" s="42" t="s">
        <v>83</v>
      </c>
    </row>
    <row r="28" spans="1:2" ht="15" customHeight="1" x14ac:dyDescent="0.2">
      <c r="A28" s="42" t="s">
        <v>84</v>
      </c>
    </row>
    <row r="29" spans="1:2" x14ac:dyDescent="0.2">
      <c r="A29" s="42"/>
    </row>
    <row r="30" spans="1:2" x14ac:dyDescent="0.2">
      <c r="A30" s="42"/>
    </row>
    <row r="31" spans="1:2" x14ac:dyDescent="0.2">
      <c r="A31" s="42"/>
    </row>
    <row r="32" spans="1:2" x14ac:dyDescent="0.2">
      <c r="A32" s="43" t="s">
        <v>64</v>
      </c>
    </row>
    <row r="33" spans="1:1" x14ac:dyDescent="0.2">
      <c r="A33" s="43" t="s">
        <v>85</v>
      </c>
    </row>
    <row r="34" spans="1:1" x14ac:dyDescent="0.2">
      <c r="A34" s="43" t="s">
        <v>86</v>
      </c>
    </row>
    <row r="35" spans="1:1" x14ac:dyDescent="0.2">
      <c r="A35" s="43"/>
    </row>
    <row r="36" spans="1:1" x14ac:dyDescent="0.2">
      <c r="A36" s="43" t="s">
        <v>87</v>
      </c>
    </row>
    <row r="37" spans="1:1" x14ac:dyDescent="0.2">
      <c r="A37" s="43" t="s">
        <v>63</v>
      </c>
    </row>
    <row r="38" spans="1:1" x14ac:dyDescent="0.2">
      <c r="A38" s="43" t="s">
        <v>88</v>
      </c>
    </row>
    <row r="39" spans="1:1" x14ac:dyDescent="0.2">
      <c r="A39" s="44" t="s">
        <v>89</v>
      </c>
    </row>
    <row r="40" spans="1:1" x14ac:dyDescent="0.2">
      <c r="A40" s="43"/>
    </row>
    <row r="41" spans="1:1" x14ac:dyDescent="0.2">
      <c r="A41" s="43" t="s">
        <v>90</v>
      </c>
    </row>
  </sheetData>
  <mergeCells count="1">
    <mergeCell ref="A4:B5"/>
  </mergeCells>
  <hyperlinks>
    <hyperlink ref="A39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50.1" customHeight="1" x14ac:dyDescent="0.2">
      <c r="A1" s="2" t="s">
        <v>28</v>
      </c>
      <c r="B1" s="2" t="s">
        <v>0</v>
      </c>
      <c r="C1" s="2" t="s">
        <v>55</v>
      </c>
      <c r="D1" s="2" t="s">
        <v>56</v>
      </c>
      <c r="E1" s="2" t="s">
        <v>57</v>
      </c>
      <c r="F1" s="2" t="s">
        <v>58</v>
      </c>
    </row>
    <row r="2" spans="1:6" ht="15" customHeight="1" x14ac:dyDescent="0.25">
      <c r="A2" s="5">
        <v>11</v>
      </c>
      <c r="B2" s="5" t="s">
        <v>1</v>
      </c>
      <c r="C2" s="15">
        <v>424.87584079999999</v>
      </c>
      <c r="D2" s="15">
        <v>425.53191459758898</v>
      </c>
      <c r="E2" s="15">
        <f t="shared" ref="E2:E11" si="0">D2-C2</f>
        <v>0.65607379758898787</v>
      </c>
      <c r="F2" s="24">
        <f t="shared" ref="F2:F11" si="1">D2/C2-1</f>
        <v>1.5441541612573051E-3</v>
      </c>
    </row>
    <row r="3" spans="1:6" ht="15" customHeight="1" x14ac:dyDescent="0.25">
      <c r="A3" s="8">
        <v>12</v>
      </c>
      <c r="B3" s="8" t="s">
        <v>2</v>
      </c>
      <c r="C3" s="17">
        <v>191.193184</v>
      </c>
      <c r="D3" s="17">
        <v>190.925290832152</v>
      </c>
      <c r="E3" s="17">
        <f t="shared" si="0"/>
        <v>-0.26789316784800121</v>
      </c>
      <c r="F3" s="25">
        <f t="shared" si="1"/>
        <v>-1.4011648440772628E-3</v>
      </c>
    </row>
    <row r="4" spans="1:6" ht="15" customHeight="1" x14ac:dyDescent="0.25">
      <c r="A4" s="8">
        <v>13</v>
      </c>
      <c r="B4" s="8" t="s">
        <v>3</v>
      </c>
      <c r="C4" s="17">
        <v>83.384900879999989</v>
      </c>
      <c r="D4" s="17">
        <v>87.808459252845594</v>
      </c>
      <c r="E4" s="17">
        <f t="shared" si="0"/>
        <v>4.4235583728456049</v>
      </c>
      <c r="F4" s="25">
        <f t="shared" si="1"/>
        <v>5.304987265274308E-2</v>
      </c>
    </row>
    <row r="5" spans="1:6" ht="15" customHeight="1" x14ac:dyDescent="0.25">
      <c r="A5" s="8">
        <v>14</v>
      </c>
      <c r="B5" s="8" t="s">
        <v>4</v>
      </c>
      <c r="C5" s="17">
        <v>95.4429935</v>
      </c>
      <c r="D5" s="17">
        <v>104.806124586032</v>
      </c>
      <c r="E5" s="17">
        <f t="shared" si="0"/>
        <v>9.3631310860319985</v>
      </c>
      <c r="F5" s="25">
        <f t="shared" si="1"/>
        <v>9.8101817039424777E-2</v>
      </c>
    </row>
    <row r="6" spans="1:6" ht="15" customHeight="1" x14ac:dyDescent="0.25">
      <c r="A6" s="8">
        <v>15</v>
      </c>
      <c r="B6" s="8" t="s">
        <v>5</v>
      </c>
      <c r="C6" s="17">
        <v>112.18003700000001</v>
      </c>
      <c r="D6" s="17">
        <v>109.74101795425301</v>
      </c>
      <c r="E6" s="17">
        <f t="shared" si="0"/>
        <v>-2.4390190457470027</v>
      </c>
      <c r="F6" s="25">
        <f t="shared" si="1"/>
        <v>-2.1742006073210751E-2</v>
      </c>
    </row>
    <row r="7" spans="1:6" ht="15" customHeight="1" x14ac:dyDescent="0.25">
      <c r="A7" s="8">
        <v>16</v>
      </c>
      <c r="B7" s="8" t="s">
        <v>6</v>
      </c>
      <c r="C7" s="17">
        <v>1.4059139999999999</v>
      </c>
      <c r="D7" s="17">
        <v>1.3470564141007499</v>
      </c>
      <c r="E7" s="17">
        <f t="shared" si="0"/>
        <v>-5.8857585899249942E-2</v>
      </c>
      <c r="F7" s="25">
        <f t="shared" si="1"/>
        <v>-4.1864286079553947E-2</v>
      </c>
    </row>
    <row r="8" spans="1:6" ht="15" customHeight="1" x14ac:dyDescent="0.25">
      <c r="A8" s="8">
        <v>17</v>
      </c>
      <c r="B8" s="8" t="s">
        <v>7</v>
      </c>
      <c r="C8" s="17">
        <v>38.5051725</v>
      </c>
      <c r="D8" s="17">
        <v>50.373498082749897</v>
      </c>
      <c r="E8" s="17">
        <f t="shared" si="0"/>
        <v>11.868325582749897</v>
      </c>
      <c r="F8" s="25">
        <f t="shared" si="1"/>
        <v>0.30822678648563118</v>
      </c>
    </row>
    <row r="9" spans="1:6" ht="15" customHeight="1" x14ac:dyDescent="0.25">
      <c r="A9" s="8">
        <v>18</v>
      </c>
      <c r="B9" s="8" t="s">
        <v>8</v>
      </c>
      <c r="C9" s="17">
        <v>25.242121999999998</v>
      </c>
      <c r="D9" s="17">
        <v>63.071675157061804</v>
      </c>
      <c r="E9" s="17">
        <f t="shared" si="0"/>
        <v>37.82955315706181</v>
      </c>
      <c r="F9" s="25">
        <f t="shared" si="1"/>
        <v>1.4986677093574703</v>
      </c>
    </row>
    <row r="10" spans="1:6" ht="15" customHeight="1" x14ac:dyDescent="0.25">
      <c r="A10" s="8">
        <v>19</v>
      </c>
      <c r="B10" s="8" t="s">
        <v>9</v>
      </c>
      <c r="C10" s="17">
        <v>7.4562804999999992</v>
      </c>
      <c r="D10" s="17">
        <v>9.8046983821981186</v>
      </c>
      <c r="E10" s="17">
        <f t="shared" si="0"/>
        <v>2.3484178821981194</v>
      </c>
      <c r="F10" s="25">
        <f t="shared" si="1"/>
        <v>0.31495836056571624</v>
      </c>
    </row>
    <row r="11" spans="1:6" ht="15" customHeight="1" x14ac:dyDescent="0.2">
      <c r="A11" s="60"/>
      <c r="B11" s="60"/>
      <c r="C11" s="11">
        <f t="shared" ref="C11:D11" si="2">SUM(C2:C10)</f>
        <v>979.68644517999996</v>
      </c>
      <c r="D11" s="11">
        <f t="shared" si="2"/>
        <v>1043.409735258982</v>
      </c>
      <c r="E11" s="23">
        <f t="shared" si="0"/>
        <v>63.723290078982018</v>
      </c>
      <c r="F11" s="26">
        <f t="shared" si="1"/>
        <v>6.5044576652557362E-2</v>
      </c>
    </row>
    <row r="12" spans="1:6" ht="15" customHeight="1" x14ac:dyDescent="0.2">
      <c r="A12" s="3" t="s">
        <v>33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0"/>
  <sheetViews>
    <sheetView workbookViewId="0">
      <selection sqref="A1:A2"/>
    </sheetView>
  </sheetViews>
  <sheetFormatPr baseColWidth="10" defaultRowHeight="15" x14ac:dyDescent="0.25"/>
  <cols>
    <col min="1" max="1" width="50.7109375" style="53" customWidth="1"/>
    <col min="2" max="2" width="70.7109375" style="53" customWidth="1"/>
    <col min="3" max="16384" width="11.42578125" style="45"/>
  </cols>
  <sheetData>
    <row r="1" spans="1:2" x14ac:dyDescent="0.25">
      <c r="A1" s="58" t="s">
        <v>91</v>
      </c>
      <c r="B1" s="58" t="s">
        <v>92</v>
      </c>
    </row>
    <row r="2" spans="1:2" x14ac:dyDescent="0.25">
      <c r="A2" s="59"/>
      <c r="B2" s="59"/>
    </row>
    <row r="3" spans="1:2" x14ac:dyDescent="0.25">
      <c r="A3" s="46" t="s">
        <v>28</v>
      </c>
      <c r="B3" s="47" t="s">
        <v>93</v>
      </c>
    </row>
    <row r="4" spans="1:2" x14ac:dyDescent="0.25">
      <c r="A4" s="48" t="s">
        <v>34</v>
      </c>
      <c r="B4" s="49" t="s">
        <v>94</v>
      </c>
    </row>
    <row r="5" spans="1:2" ht="30" x14ac:dyDescent="0.25">
      <c r="A5" s="48" t="s">
        <v>0</v>
      </c>
      <c r="B5" s="49" t="s">
        <v>95</v>
      </c>
    </row>
    <row r="6" spans="1:2" ht="30" x14ac:dyDescent="0.25">
      <c r="A6" s="48" t="s">
        <v>35</v>
      </c>
      <c r="B6" s="49" t="s">
        <v>96</v>
      </c>
    </row>
    <row r="7" spans="1:2" ht="30" x14ac:dyDescent="0.25">
      <c r="A7" s="48" t="s">
        <v>36</v>
      </c>
      <c r="B7" s="49" t="s">
        <v>97</v>
      </c>
    </row>
    <row r="8" spans="1:2" x14ac:dyDescent="0.25">
      <c r="A8" s="48" t="s">
        <v>29</v>
      </c>
      <c r="B8" s="49" t="s">
        <v>98</v>
      </c>
    </row>
    <row r="9" spans="1:2" ht="30" x14ac:dyDescent="0.25">
      <c r="A9" s="48" t="s">
        <v>30</v>
      </c>
      <c r="B9" s="49" t="s">
        <v>99</v>
      </c>
    </row>
    <row r="10" spans="1:2" ht="45" x14ac:dyDescent="0.25">
      <c r="A10" s="48" t="s">
        <v>31</v>
      </c>
      <c r="B10" s="49" t="s">
        <v>100</v>
      </c>
    </row>
    <row r="11" spans="1:2" ht="17.25" x14ac:dyDescent="0.25">
      <c r="A11" s="48" t="s">
        <v>101</v>
      </c>
      <c r="B11" s="49" t="s">
        <v>102</v>
      </c>
    </row>
    <row r="12" spans="1:2" ht="45" x14ac:dyDescent="0.25">
      <c r="A12" s="48" t="s">
        <v>32</v>
      </c>
      <c r="B12" s="49" t="s">
        <v>103</v>
      </c>
    </row>
    <row r="13" spans="1:2" ht="17.25" x14ac:dyDescent="0.25">
      <c r="A13" s="48" t="s">
        <v>104</v>
      </c>
      <c r="B13" s="50" t="s">
        <v>105</v>
      </c>
    </row>
    <row r="14" spans="1:2" ht="17.25" x14ac:dyDescent="0.25">
      <c r="A14" s="48" t="s">
        <v>106</v>
      </c>
      <c r="B14" s="50" t="s">
        <v>107</v>
      </c>
    </row>
    <row r="15" spans="1:2" x14ac:dyDescent="0.25">
      <c r="A15" s="48" t="s">
        <v>37</v>
      </c>
      <c r="B15" s="50" t="s">
        <v>108</v>
      </c>
    </row>
    <row r="16" spans="1:2" x14ac:dyDescent="0.25">
      <c r="A16" s="48" t="s">
        <v>38</v>
      </c>
      <c r="B16" s="50" t="s">
        <v>109</v>
      </c>
    </row>
    <row r="17" spans="1:2" x14ac:dyDescent="0.25">
      <c r="A17" s="48" t="s">
        <v>39</v>
      </c>
      <c r="B17" s="50" t="s">
        <v>110</v>
      </c>
    </row>
    <row r="18" spans="1:2" ht="30" x14ac:dyDescent="0.25">
      <c r="A18" s="48" t="s">
        <v>40</v>
      </c>
      <c r="B18" s="50" t="s">
        <v>111</v>
      </c>
    </row>
    <row r="19" spans="1:2" x14ac:dyDescent="0.25">
      <c r="A19" s="48" t="s">
        <v>41</v>
      </c>
      <c r="B19" s="50" t="s">
        <v>112</v>
      </c>
    </row>
    <row r="20" spans="1:2" x14ac:dyDescent="0.25">
      <c r="A20" s="48" t="s">
        <v>42</v>
      </c>
      <c r="B20" s="50" t="s">
        <v>113</v>
      </c>
    </row>
    <row r="21" spans="1:2" ht="30" x14ac:dyDescent="0.25">
      <c r="A21" s="48" t="s">
        <v>43</v>
      </c>
      <c r="B21" s="50" t="s">
        <v>114</v>
      </c>
    </row>
    <row r="22" spans="1:2" x14ac:dyDescent="0.25">
      <c r="A22" s="48" t="s">
        <v>44</v>
      </c>
      <c r="B22" s="50" t="s">
        <v>115</v>
      </c>
    </row>
    <row r="23" spans="1:2" ht="17.25" x14ac:dyDescent="0.25">
      <c r="A23" s="48" t="s">
        <v>116</v>
      </c>
      <c r="B23" s="50" t="s">
        <v>117</v>
      </c>
    </row>
    <row r="24" spans="1:2" ht="45" x14ac:dyDescent="0.25">
      <c r="A24" s="48" t="s">
        <v>118</v>
      </c>
      <c r="B24" s="50" t="s">
        <v>119</v>
      </c>
    </row>
    <row r="25" spans="1:2" x14ac:dyDescent="0.25">
      <c r="A25" s="48" t="s">
        <v>45</v>
      </c>
      <c r="B25" s="50" t="s">
        <v>120</v>
      </c>
    </row>
    <row r="26" spans="1:2" x14ac:dyDescent="0.25">
      <c r="A26" s="48" t="s">
        <v>46</v>
      </c>
      <c r="B26" s="50" t="s">
        <v>121</v>
      </c>
    </row>
    <row r="27" spans="1:2" x14ac:dyDescent="0.25">
      <c r="A27" s="48" t="s">
        <v>47</v>
      </c>
      <c r="B27" s="50" t="s">
        <v>122</v>
      </c>
    </row>
    <row r="28" spans="1:2" x14ac:dyDescent="0.25">
      <c r="A28" s="48" t="s">
        <v>48</v>
      </c>
      <c r="B28" s="50" t="s">
        <v>123</v>
      </c>
    </row>
    <row r="29" spans="1:2" x14ac:dyDescent="0.25">
      <c r="A29" s="48" t="s">
        <v>49</v>
      </c>
      <c r="B29" s="50" t="s">
        <v>124</v>
      </c>
    </row>
    <row r="30" spans="1:2" x14ac:dyDescent="0.25">
      <c r="A30" s="48" t="s">
        <v>50</v>
      </c>
      <c r="B30" s="50" t="s">
        <v>125</v>
      </c>
    </row>
    <row r="31" spans="1:2" x14ac:dyDescent="0.25">
      <c r="A31" s="48" t="s">
        <v>51</v>
      </c>
      <c r="B31" s="50" t="s">
        <v>126</v>
      </c>
    </row>
    <row r="32" spans="1:2" x14ac:dyDescent="0.25">
      <c r="A32" s="48" t="s">
        <v>52</v>
      </c>
      <c r="B32" s="50" t="s">
        <v>127</v>
      </c>
    </row>
    <row r="33" spans="1:2" x14ac:dyDescent="0.25">
      <c r="A33" s="48" t="s">
        <v>53</v>
      </c>
      <c r="B33" s="50" t="s">
        <v>128</v>
      </c>
    </row>
    <row r="34" spans="1:2" x14ac:dyDescent="0.25">
      <c r="A34" s="48" t="s">
        <v>54</v>
      </c>
      <c r="B34" s="50" t="s">
        <v>129</v>
      </c>
    </row>
    <row r="35" spans="1:2" x14ac:dyDescent="0.25">
      <c r="A35" s="48" t="s">
        <v>55</v>
      </c>
      <c r="B35" s="50" t="s">
        <v>130</v>
      </c>
    </row>
    <row r="36" spans="1:2" x14ac:dyDescent="0.25">
      <c r="A36" s="48" t="s">
        <v>56</v>
      </c>
      <c r="B36" s="50" t="s">
        <v>131</v>
      </c>
    </row>
    <row r="37" spans="1:2" x14ac:dyDescent="0.25">
      <c r="A37" s="48" t="s">
        <v>57</v>
      </c>
      <c r="B37" s="50" t="s">
        <v>132</v>
      </c>
    </row>
    <row r="38" spans="1:2" ht="30" x14ac:dyDescent="0.25">
      <c r="A38" s="48" t="s">
        <v>58</v>
      </c>
      <c r="B38" s="50" t="s">
        <v>133</v>
      </c>
    </row>
    <row r="39" spans="1:2" x14ac:dyDescent="0.25">
      <c r="A39" s="48" t="s">
        <v>134</v>
      </c>
      <c r="B39" s="50" t="s">
        <v>135</v>
      </c>
    </row>
    <row r="40" spans="1:2" x14ac:dyDescent="0.25">
      <c r="A40" s="51" t="s">
        <v>136</v>
      </c>
      <c r="B40" s="52" t="s">
        <v>137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28</v>
      </c>
      <c r="B1" s="2" t="s">
        <v>0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</v>
      </c>
      <c r="C2" s="6">
        <v>425.53191459758898</v>
      </c>
      <c r="D2" s="7">
        <f t="shared" ref="D2:D10" si="0">C2/$C$11</f>
        <v>0.40782820038761552</v>
      </c>
      <c r="E2" s="6">
        <v>22130</v>
      </c>
      <c r="F2" s="6">
        <v>2355</v>
      </c>
      <c r="G2" s="6">
        <f>(C2*10000)/E2</f>
        <v>192.28735408838182</v>
      </c>
      <c r="H2" s="6">
        <f>(C2*10000)/F2</f>
        <v>1806.9295736627982</v>
      </c>
      <c r="I2" s="6">
        <f>(C2*10000)/(E2+F2)</f>
        <v>173.79289957018133</v>
      </c>
    </row>
    <row r="3" spans="1:9" ht="15" customHeight="1" x14ac:dyDescent="0.25">
      <c r="A3" s="8">
        <v>12</v>
      </c>
      <c r="B3" s="8" t="s">
        <v>2</v>
      </c>
      <c r="C3" s="9">
        <v>190.925290832152</v>
      </c>
      <c r="D3" s="10">
        <f t="shared" si="0"/>
        <v>0.18298208688340725</v>
      </c>
      <c r="E3" s="9">
        <v>353</v>
      </c>
      <c r="F3" s="9">
        <v>4320</v>
      </c>
      <c r="G3" s="9">
        <f t="shared" ref="G3:G9" si="1">(C3*10000)/E3</f>
        <v>5408.6484655000568</v>
      </c>
      <c r="H3" s="9">
        <f t="shared" ref="H3:H10" si="2">(C3*10000)/F3</f>
        <v>441.95669174109258</v>
      </c>
      <c r="I3" s="9">
        <f t="shared" ref="I3:I9" si="3">(C3*10000)/(E3+F3)</f>
        <v>408.57113381586134</v>
      </c>
    </row>
    <row r="4" spans="1:9" ht="15" customHeight="1" x14ac:dyDescent="0.25">
      <c r="A4" s="8">
        <v>13</v>
      </c>
      <c r="B4" s="8" t="s">
        <v>3</v>
      </c>
      <c r="C4" s="9">
        <v>87.808459252845594</v>
      </c>
      <c r="D4" s="10">
        <f t="shared" si="0"/>
        <v>8.4155299960902596E-2</v>
      </c>
      <c r="E4" s="9">
        <v>3063</v>
      </c>
      <c r="F4" s="9">
        <v>1827</v>
      </c>
      <c r="G4" s="9">
        <f t="shared" si="1"/>
        <v>286.67469556919878</v>
      </c>
      <c r="H4" s="9">
        <f t="shared" si="2"/>
        <v>480.61554051913294</v>
      </c>
      <c r="I4" s="9">
        <f t="shared" si="3"/>
        <v>179.56740133506256</v>
      </c>
    </row>
    <row r="5" spans="1:9" ht="15" customHeight="1" x14ac:dyDescent="0.25">
      <c r="A5" s="8">
        <v>14</v>
      </c>
      <c r="B5" s="8" t="s">
        <v>4</v>
      </c>
      <c r="C5" s="9">
        <v>104.806124586032</v>
      </c>
      <c r="D5" s="10">
        <f t="shared" si="0"/>
        <v>0.10044579904175262</v>
      </c>
      <c r="E5" s="9">
        <v>5255</v>
      </c>
      <c r="F5" s="9">
        <v>4305</v>
      </c>
      <c r="G5" s="9">
        <f t="shared" si="1"/>
        <v>199.44076990681634</v>
      </c>
      <c r="H5" s="9">
        <f t="shared" si="2"/>
        <v>243.45208963073634</v>
      </c>
      <c r="I5" s="9">
        <f t="shared" si="3"/>
        <v>109.62983743308786</v>
      </c>
    </row>
    <row r="6" spans="1:9" ht="15" customHeight="1" x14ac:dyDescent="0.25">
      <c r="A6" s="8">
        <v>15</v>
      </c>
      <c r="B6" s="8" t="s">
        <v>5</v>
      </c>
      <c r="C6" s="9">
        <v>109.74101795425301</v>
      </c>
      <c r="D6" s="10">
        <f t="shared" si="0"/>
        <v>0.10517538244648875</v>
      </c>
      <c r="E6" s="9">
        <v>566</v>
      </c>
      <c r="F6" s="9">
        <v>3047</v>
      </c>
      <c r="G6" s="9">
        <f t="shared" si="1"/>
        <v>1938.8872430080037</v>
      </c>
      <c r="H6" s="9">
        <f t="shared" si="2"/>
        <v>360.16087283968824</v>
      </c>
      <c r="I6" s="9">
        <f t="shared" si="3"/>
        <v>303.73932453432883</v>
      </c>
    </row>
    <row r="7" spans="1:9" ht="15" customHeight="1" x14ac:dyDescent="0.25">
      <c r="A7" s="8">
        <v>16</v>
      </c>
      <c r="B7" s="8" t="s">
        <v>6</v>
      </c>
      <c r="C7" s="9">
        <v>1.3470564141007499</v>
      </c>
      <c r="D7" s="10">
        <f t="shared" si="0"/>
        <v>1.2910138448788775E-3</v>
      </c>
      <c r="E7" s="9">
        <v>0</v>
      </c>
      <c r="F7" s="9">
        <v>0</v>
      </c>
      <c r="G7" s="9">
        <v>0</v>
      </c>
      <c r="H7" s="9">
        <v>0</v>
      </c>
      <c r="I7" s="9">
        <v>0</v>
      </c>
    </row>
    <row r="8" spans="1:9" ht="15" customHeight="1" x14ac:dyDescent="0.25">
      <c r="A8" s="8">
        <v>17</v>
      </c>
      <c r="B8" s="8" t="s">
        <v>7</v>
      </c>
      <c r="C8" s="9">
        <v>50.373498082749897</v>
      </c>
      <c r="D8" s="10">
        <f t="shared" si="0"/>
        <v>4.8277772748829897E-2</v>
      </c>
      <c r="E8" s="9">
        <v>49</v>
      </c>
      <c r="F8" s="9">
        <v>266</v>
      </c>
      <c r="G8" s="9">
        <f t="shared" si="1"/>
        <v>10280.305731173448</v>
      </c>
      <c r="H8" s="9">
        <f t="shared" si="2"/>
        <v>1893.7405294266878</v>
      </c>
      <c r="I8" s="9">
        <f t="shared" si="3"/>
        <v>1599.1586692936476</v>
      </c>
    </row>
    <row r="9" spans="1:9" ht="15" customHeight="1" x14ac:dyDescent="0.25">
      <c r="A9" s="8">
        <v>18</v>
      </c>
      <c r="B9" s="8" t="s">
        <v>8</v>
      </c>
      <c r="C9" s="9">
        <v>63.071675157061804</v>
      </c>
      <c r="D9" s="10">
        <f t="shared" si="0"/>
        <v>6.0447658312682839E-2</v>
      </c>
      <c r="E9" s="9">
        <v>4</v>
      </c>
      <c r="F9" s="9">
        <v>270</v>
      </c>
      <c r="G9" s="9">
        <f t="shared" si="1"/>
        <v>157679.1878926545</v>
      </c>
      <c r="H9" s="9">
        <f t="shared" si="2"/>
        <v>2335.9879687800667</v>
      </c>
      <c r="I9" s="9">
        <f t="shared" si="3"/>
        <v>2301.8859546372919</v>
      </c>
    </row>
    <row r="10" spans="1:9" ht="15" customHeight="1" x14ac:dyDescent="0.25">
      <c r="A10" s="8">
        <v>19</v>
      </c>
      <c r="B10" s="8" t="s">
        <v>9</v>
      </c>
      <c r="C10" s="9">
        <v>9.8046983821981186</v>
      </c>
      <c r="D10" s="10">
        <f t="shared" si="0"/>
        <v>9.3967863734418008E-3</v>
      </c>
      <c r="E10" s="9">
        <v>0</v>
      </c>
      <c r="F10" s="9">
        <v>26</v>
      </c>
      <c r="G10" s="9">
        <v>0</v>
      </c>
      <c r="H10" s="9">
        <f t="shared" si="2"/>
        <v>3771.0378393069686</v>
      </c>
      <c r="I10" s="9">
        <v>0</v>
      </c>
    </row>
    <row r="11" spans="1:9" ht="15" customHeight="1" x14ac:dyDescent="0.2">
      <c r="A11" s="60"/>
      <c r="B11" s="60"/>
      <c r="C11" s="11">
        <f>SUM(C2:C10)</f>
        <v>1043.409735258982</v>
      </c>
      <c r="D11" s="12"/>
      <c r="E11" s="11">
        <f>SUM(E2:E10)</f>
        <v>31420</v>
      </c>
      <c r="F11" s="11">
        <f>SUM(F2:F10)</f>
        <v>16416</v>
      </c>
      <c r="G11" s="11">
        <f>(C11*10000)/E11</f>
        <v>332.08457519381983</v>
      </c>
      <c r="H11" s="11">
        <f>(C11*10000)/F11</f>
        <v>635.60534555249876</v>
      </c>
      <c r="I11" s="11">
        <f>(C11*10000)/(E11+F11)</f>
        <v>218.12227929989589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35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19</v>
      </c>
      <c r="C2" s="13" t="s">
        <v>62</v>
      </c>
      <c r="D2" s="13" t="s">
        <v>62</v>
      </c>
      <c r="E2" s="13" t="s">
        <v>62</v>
      </c>
      <c r="F2" s="13" t="s">
        <v>62</v>
      </c>
      <c r="G2" s="13" t="s">
        <v>62</v>
      </c>
      <c r="H2" s="13" t="s">
        <v>62</v>
      </c>
      <c r="I2" s="13" t="s">
        <v>62</v>
      </c>
    </row>
    <row r="3" spans="1:9" ht="15" customHeight="1" x14ac:dyDescent="0.25">
      <c r="A3" s="8">
        <v>12</v>
      </c>
      <c r="B3" s="8" t="s">
        <v>20</v>
      </c>
      <c r="C3" s="14" t="s">
        <v>62</v>
      </c>
      <c r="D3" s="14" t="s">
        <v>62</v>
      </c>
      <c r="E3" s="14" t="s">
        <v>62</v>
      </c>
      <c r="F3" s="14" t="s">
        <v>62</v>
      </c>
      <c r="G3" s="14" t="s">
        <v>62</v>
      </c>
      <c r="H3" s="14" t="s">
        <v>62</v>
      </c>
      <c r="I3" s="14" t="s">
        <v>62</v>
      </c>
    </row>
    <row r="4" spans="1:9" ht="15" customHeight="1" x14ac:dyDescent="0.25">
      <c r="A4" s="8">
        <v>13</v>
      </c>
      <c r="B4" s="8" t="s">
        <v>21</v>
      </c>
      <c r="C4" s="9">
        <v>583.09563857916601</v>
      </c>
      <c r="D4" s="10">
        <f>C4/$C$11</f>
        <v>0.55883668598744318</v>
      </c>
      <c r="E4" s="9">
        <v>20080</v>
      </c>
      <c r="F4" s="9">
        <v>12055</v>
      </c>
      <c r="G4" s="9">
        <f t="shared" ref="G4:G10" si="0">(C4*10000)/E4</f>
        <v>290.38627419281175</v>
      </c>
      <c r="H4" s="9">
        <f t="shared" ref="H4:H10" si="1">(C4*10000)/F4</f>
        <v>483.69609172888096</v>
      </c>
      <c r="I4" s="9">
        <f t="shared" ref="I4:I10" si="2">(C4*10000)/(E4+F4)</f>
        <v>181.45188690809584</v>
      </c>
    </row>
    <row r="5" spans="1:9" ht="15" customHeight="1" x14ac:dyDescent="0.25">
      <c r="A5" s="8">
        <v>21</v>
      </c>
      <c r="B5" s="8" t="s">
        <v>22</v>
      </c>
      <c r="C5" s="14" t="s">
        <v>62</v>
      </c>
      <c r="D5" s="14" t="s">
        <v>62</v>
      </c>
      <c r="E5" s="14" t="s">
        <v>62</v>
      </c>
      <c r="F5" s="14" t="s">
        <v>62</v>
      </c>
      <c r="G5" s="14" t="s">
        <v>62</v>
      </c>
      <c r="H5" s="14" t="s">
        <v>62</v>
      </c>
      <c r="I5" s="14" t="s">
        <v>62</v>
      </c>
    </row>
    <row r="6" spans="1:9" ht="15" customHeight="1" x14ac:dyDescent="0.25">
      <c r="A6" s="8">
        <v>22</v>
      </c>
      <c r="B6" s="8" t="s">
        <v>23</v>
      </c>
      <c r="C6" s="9">
        <v>145.726258860656</v>
      </c>
      <c r="D6" s="10">
        <f>C6/$C$11</f>
        <v>0.1396635031630076</v>
      </c>
      <c r="E6" s="9">
        <v>4989</v>
      </c>
      <c r="F6" s="9">
        <v>1872</v>
      </c>
      <c r="G6" s="9">
        <f t="shared" si="0"/>
        <v>292.0951270007136</v>
      </c>
      <c r="H6" s="9">
        <f t="shared" si="1"/>
        <v>778.45223750350431</v>
      </c>
      <c r="I6" s="9">
        <f t="shared" si="2"/>
        <v>212.39798697078561</v>
      </c>
    </row>
    <row r="7" spans="1:9" ht="15" customHeight="1" x14ac:dyDescent="0.25">
      <c r="A7" s="8">
        <v>23</v>
      </c>
      <c r="B7" s="8" t="s">
        <v>24</v>
      </c>
      <c r="C7" s="9">
        <v>105.022107586852</v>
      </c>
      <c r="D7" s="10">
        <f>C7/$C$11</f>
        <v>0.10065279634446248</v>
      </c>
      <c r="E7" s="9">
        <v>2807</v>
      </c>
      <c r="F7" s="9">
        <v>627</v>
      </c>
      <c r="G7" s="9">
        <f t="shared" si="0"/>
        <v>374.14359667563946</v>
      </c>
      <c r="H7" s="9">
        <f t="shared" si="1"/>
        <v>1674.9937414170972</v>
      </c>
      <c r="I7" s="9">
        <f t="shared" si="2"/>
        <v>305.83024923369828</v>
      </c>
    </row>
    <row r="8" spans="1:9" ht="15" customHeight="1" x14ac:dyDescent="0.25">
      <c r="A8" s="8">
        <v>31</v>
      </c>
      <c r="B8" s="8" t="s">
        <v>25</v>
      </c>
      <c r="C8" s="14" t="s">
        <v>62</v>
      </c>
      <c r="D8" s="14" t="s">
        <v>62</v>
      </c>
      <c r="E8" s="14" t="s">
        <v>62</v>
      </c>
      <c r="F8" s="14" t="s">
        <v>62</v>
      </c>
      <c r="G8" s="14" t="s">
        <v>62</v>
      </c>
      <c r="H8" s="14" t="s">
        <v>62</v>
      </c>
      <c r="I8" s="14" t="s">
        <v>62</v>
      </c>
    </row>
    <row r="9" spans="1:9" ht="15" customHeight="1" x14ac:dyDescent="0.25">
      <c r="A9" s="8">
        <v>32</v>
      </c>
      <c r="B9" s="8" t="s">
        <v>26</v>
      </c>
      <c r="C9" s="9">
        <v>10.1535979991537</v>
      </c>
      <c r="D9" s="10">
        <f>C9/$C$11</f>
        <v>9.7311704654868721E-3</v>
      </c>
      <c r="E9" s="9">
        <v>324</v>
      </c>
      <c r="F9" s="9">
        <v>58</v>
      </c>
      <c r="G9" s="9">
        <f t="shared" si="0"/>
        <v>313.38265429486728</v>
      </c>
      <c r="H9" s="9">
        <f t="shared" si="1"/>
        <v>1750.6203446816723</v>
      </c>
      <c r="I9" s="9">
        <f t="shared" si="2"/>
        <v>265.80099474224346</v>
      </c>
    </row>
    <row r="10" spans="1:9" ht="15" customHeight="1" x14ac:dyDescent="0.25">
      <c r="A10" s="8">
        <v>33</v>
      </c>
      <c r="B10" s="8" t="s">
        <v>27</v>
      </c>
      <c r="C10" s="9">
        <v>199.412132233156</v>
      </c>
      <c r="D10" s="10">
        <f>C10/$C$11</f>
        <v>0.19111584403959975</v>
      </c>
      <c r="E10" s="9">
        <v>3220</v>
      </c>
      <c r="F10" s="9">
        <v>1804</v>
      </c>
      <c r="G10" s="9">
        <f t="shared" si="0"/>
        <v>619.29233612781366</v>
      </c>
      <c r="H10" s="9">
        <f t="shared" si="1"/>
        <v>1105.388759607295</v>
      </c>
      <c r="I10" s="9">
        <f t="shared" si="2"/>
        <v>396.91905301185511</v>
      </c>
    </row>
    <row r="11" spans="1:9" ht="15" customHeight="1" x14ac:dyDescent="0.2">
      <c r="A11" s="60"/>
      <c r="B11" s="60"/>
      <c r="C11" s="11">
        <f>SUM(C2:C10)</f>
        <v>1043.4097352589838</v>
      </c>
      <c r="D11" s="12"/>
      <c r="E11" s="11">
        <f>SUM(E2:E10)</f>
        <v>31420</v>
      </c>
      <c r="F11" s="11">
        <f>SUM(F2:F10)</f>
        <v>16416</v>
      </c>
      <c r="G11" s="11">
        <f>(C11*10000)/E11</f>
        <v>332.08457519382046</v>
      </c>
      <c r="H11" s="11">
        <f>(C11*10000)/F11</f>
        <v>635.6053455524999</v>
      </c>
      <c r="I11" s="11">
        <f>(C11*10000)/(E11+F11)</f>
        <v>218.12227929989626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36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</v>
      </c>
      <c r="B2" s="5" t="s">
        <v>10</v>
      </c>
      <c r="C2" s="13" t="s">
        <v>62</v>
      </c>
      <c r="D2" s="13" t="s">
        <v>62</v>
      </c>
      <c r="E2" s="13" t="s">
        <v>62</v>
      </c>
      <c r="F2" s="13" t="s">
        <v>62</v>
      </c>
      <c r="G2" s="13" t="s">
        <v>62</v>
      </c>
      <c r="H2" s="13" t="s">
        <v>62</v>
      </c>
      <c r="I2" s="13" t="s">
        <v>62</v>
      </c>
    </row>
    <row r="3" spans="1:9" ht="15" customHeight="1" x14ac:dyDescent="0.25">
      <c r="A3" s="8">
        <v>2</v>
      </c>
      <c r="B3" s="8" t="s">
        <v>11</v>
      </c>
      <c r="C3" s="14" t="s">
        <v>62</v>
      </c>
      <c r="D3" s="14" t="s">
        <v>62</v>
      </c>
      <c r="E3" s="14" t="s">
        <v>62</v>
      </c>
      <c r="F3" s="14" t="s">
        <v>62</v>
      </c>
      <c r="G3" s="14" t="s">
        <v>62</v>
      </c>
      <c r="H3" s="14" t="s">
        <v>62</v>
      </c>
      <c r="I3" s="14" t="s">
        <v>62</v>
      </c>
    </row>
    <row r="4" spans="1:9" ht="15" customHeight="1" x14ac:dyDescent="0.25">
      <c r="A4" s="8">
        <v>3</v>
      </c>
      <c r="B4" s="8" t="s">
        <v>12</v>
      </c>
      <c r="C4" s="14" t="s">
        <v>62</v>
      </c>
      <c r="D4" s="14" t="s">
        <v>62</v>
      </c>
      <c r="E4" s="14" t="s">
        <v>62</v>
      </c>
      <c r="F4" s="14" t="s">
        <v>62</v>
      </c>
      <c r="G4" s="14" t="s">
        <v>62</v>
      </c>
      <c r="H4" s="14" t="s">
        <v>62</v>
      </c>
      <c r="I4" s="14" t="s">
        <v>62</v>
      </c>
    </row>
    <row r="5" spans="1:9" ht="15" customHeight="1" x14ac:dyDescent="0.25">
      <c r="A5" s="8">
        <v>4</v>
      </c>
      <c r="B5" s="8" t="s">
        <v>13</v>
      </c>
      <c r="C5" s="14" t="s">
        <v>62</v>
      </c>
      <c r="D5" s="14" t="s">
        <v>62</v>
      </c>
      <c r="E5" s="14" t="s">
        <v>62</v>
      </c>
      <c r="F5" s="14" t="s">
        <v>62</v>
      </c>
      <c r="G5" s="14" t="s">
        <v>62</v>
      </c>
      <c r="H5" s="14" t="s">
        <v>62</v>
      </c>
      <c r="I5" s="14" t="s">
        <v>62</v>
      </c>
    </row>
    <row r="6" spans="1:9" ht="15" customHeight="1" x14ac:dyDescent="0.25">
      <c r="A6" s="8">
        <v>5</v>
      </c>
      <c r="B6" s="8" t="s">
        <v>14</v>
      </c>
      <c r="C6" s="14" t="s">
        <v>62</v>
      </c>
      <c r="D6" s="14" t="s">
        <v>62</v>
      </c>
      <c r="E6" s="14" t="s">
        <v>62</v>
      </c>
      <c r="F6" s="14" t="s">
        <v>62</v>
      </c>
      <c r="G6" s="14" t="s">
        <v>62</v>
      </c>
      <c r="H6" s="14" t="s">
        <v>62</v>
      </c>
      <c r="I6" s="14" t="s">
        <v>62</v>
      </c>
    </row>
    <row r="7" spans="1:9" ht="15" customHeight="1" x14ac:dyDescent="0.25">
      <c r="A7" s="8">
        <v>6</v>
      </c>
      <c r="B7" s="8" t="s">
        <v>15</v>
      </c>
      <c r="C7" s="9">
        <v>239.49991649975303</v>
      </c>
      <c r="D7" s="10">
        <f>C7/$C$11</f>
        <v>0.2295358270165144</v>
      </c>
      <c r="E7" s="9">
        <v>8786</v>
      </c>
      <c r="F7" s="9">
        <v>6821</v>
      </c>
      <c r="G7" s="9">
        <f t="shared" ref="G7:G10" si="0">(C7*10000)/E7</f>
        <v>272.59266617317667</v>
      </c>
      <c r="H7" s="9">
        <f t="shared" ref="H7:H10" si="1">(C7*10000)/F7</f>
        <v>351.12141401517817</v>
      </c>
      <c r="I7" s="9">
        <f t="shared" ref="I7:I10" si="2">(C7*10000)/(E7+F7)</f>
        <v>153.45672871131737</v>
      </c>
    </row>
    <row r="8" spans="1:9" ht="15" customHeight="1" x14ac:dyDescent="0.25">
      <c r="A8" s="8">
        <v>7</v>
      </c>
      <c r="B8" s="8" t="s">
        <v>16</v>
      </c>
      <c r="C8" s="9">
        <v>484.15430827993305</v>
      </c>
      <c r="D8" s="10">
        <f>C8/$C$11</f>
        <v>0.46401168392372899</v>
      </c>
      <c r="E8" s="9">
        <v>14940</v>
      </c>
      <c r="F8" s="9">
        <v>5925</v>
      </c>
      <c r="G8" s="9">
        <f t="shared" si="0"/>
        <v>324.06580206153484</v>
      </c>
      <c r="H8" s="9">
        <f t="shared" si="1"/>
        <v>817.13807304630052</v>
      </c>
      <c r="I8" s="9">
        <f t="shared" si="2"/>
        <v>232.04136509941674</v>
      </c>
    </row>
    <row r="9" spans="1:9" ht="15" customHeight="1" x14ac:dyDescent="0.25">
      <c r="A9" s="8">
        <v>8</v>
      </c>
      <c r="B9" s="8" t="s">
        <v>17</v>
      </c>
      <c r="C9" s="9">
        <v>188.26290343294198</v>
      </c>
      <c r="D9" s="10">
        <f>C9/$C$11</f>
        <v>0.18043046472650895</v>
      </c>
      <c r="E9" s="9">
        <v>5559</v>
      </c>
      <c r="F9" s="9">
        <v>2315</v>
      </c>
      <c r="G9" s="9">
        <f t="shared" si="0"/>
        <v>338.66325496121959</v>
      </c>
      <c r="H9" s="9">
        <f t="shared" si="1"/>
        <v>813.23068437555924</v>
      </c>
      <c r="I9" s="9">
        <f t="shared" si="2"/>
        <v>239.0943655485674</v>
      </c>
    </row>
    <row r="10" spans="1:9" ht="15" customHeight="1" x14ac:dyDescent="0.25">
      <c r="A10" s="8">
        <v>9</v>
      </c>
      <c r="B10" s="8" t="s">
        <v>18</v>
      </c>
      <c r="C10" s="9">
        <v>131.492607046355</v>
      </c>
      <c r="D10" s="10">
        <f>C10/$C$11</f>
        <v>0.12602202433324761</v>
      </c>
      <c r="E10" s="9">
        <v>2135</v>
      </c>
      <c r="F10" s="9">
        <v>1355</v>
      </c>
      <c r="G10" s="9">
        <f t="shared" si="0"/>
        <v>615.89043113046841</v>
      </c>
      <c r="H10" s="9">
        <f t="shared" si="1"/>
        <v>970.4251442535425</v>
      </c>
      <c r="I10" s="9">
        <f t="shared" si="2"/>
        <v>376.76964769729227</v>
      </c>
    </row>
    <row r="11" spans="1:9" ht="15" customHeight="1" x14ac:dyDescent="0.2">
      <c r="A11" s="60"/>
      <c r="B11" s="60"/>
      <c r="C11" s="11">
        <f>SUM(C2:C10)</f>
        <v>1043.4097352589831</v>
      </c>
      <c r="D11" s="12"/>
      <c r="E11" s="11">
        <f>SUM(E2:E10)</f>
        <v>31420</v>
      </c>
      <c r="F11" s="11">
        <f>SUM(F2:F10)</f>
        <v>16416</v>
      </c>
      <c r="G11" s="11">
        <f>(C11*10000)/E11</f>
        <v>332.08457519382023</v>
      </c>
      <c r="H11" s="11">
        <f>(C11*10000)/F11</f>
        <v>635.60534555249944</v>
      </c>
      <c r="I11" s="11">
        <f>(C11*10000)/(E11+F11)</f>
        <v>218.12227929989612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28</v>
      </c>
      <c r="B1" s="2" t="s">
        <v>0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</v>
      </c>
      <c r="C2" s="15">
        <v>35.599059386022901</v>
      </c>
      <c r="D2" s="15">
        <v>58.648244236250498</v>
      </c>
      <c r="E2" s="15">
        <v>366.88367036133849</v>
      </c>
      <c r="F2" s="15">
        <v>23.049184850227597</v>
      </c>
      <c r="G2" s="15">
        <v>35.599059386022901</v>
      </c>
      <c r="H2" s="16">
        <f>E2/SUM($E2:$G2)</f>
        <v>0.8621766259489323</v>
      </c>
      <c r="I2" s="16">
        <f t="shared" ref="I2:J2" si="0">F2/SUM($E2:$G2)</f>
        <v>5.4165584435716001E-2</v>
      </c>
      <c r="J2" s="16">
        <f t="shared" si="0"/>
        <v>8.3657789615351683E-2</v>
      </c>
    </row>
    <row r="3" spans="1:10" ht="15" customHeight="1" x14ac:dyDescent="0.25">
      <c r="A3" s="8">
        <v>12</v>
      </c>
      <c r="B3" s="8" t="s">
        <v>2</v>
      </c>
      <c r="C3" s="17">
        <v>58.735517819832907</v>
      </c>
      <c r="D3" s="17">
        <v>74.49207815649099</v>
      </c>
      <c r="E3" s="17">
        <v>116.43321267566101</v>
      </c>
      <c r="F3" s="17">
        <v>15.756560336658083</v>
      </c>
      <c r="G3" s="17">
        <v>58.735517819832907</v>
      </c>
      <c r="H3" s="18">
        <f t="shared" ref="H3:H11" si="1">E3/SUM($E3:$G3)</f>
        <v>0.60983650813459189</v>
      </c>
      <c r="I3" s="18">
        <f t="shared" ref="I3:I11" si="2">F3/SUM($E3:$G3)</f>
        <v>8.2527360665435007E-2</v>
      </c>
      <c r="J3" s="18">
        <f t="shared" ref="J3:J11" si="3">G3/SUM($E3:$G3)</f>
        <v>0.30763613119997291</v>
      </c>
    </row>
    <row r="4" spans="1:10" ht="15" customHeight="1" x14ac:dyDescent="0.25">
      <c r="A4" s="8">
        <v>13</v>
      </c>
      <c r="B4" s="8" t="s">
        <v>3</v>
      </c>
      <c r="C4" s="17">
        <v>11.511357154496499</v>
      </c>
      <c r="D4" s="17">
        <v>17.651820192015801</v>
      </c>
      <c r="E4" s="17">
        <v>70.156639060829789</v>
      </c>
      <c r="F4" s="17">
        <v>6.1404630375193019</v>
      </c>
      <c r="G4" s="17">
        <v>11.511357154496499</v>
      </c>
      <c r="H4" s="18">
        <f t="shared" si="1"/>
        <v>0.79897358019701559</v>
      </c>
      <c r="I4" s="18">
        <f t="shared" si="2"/>
        <v>6.9930199092068795E-2</v>
      </c>
      <c r="J4" s="18">
        <f t="shared" si="3"/>
        <v>0.13109622071091578</v>
      </c>
    </row>
    <row r="5" spans="1:10" ht="15" customHeight="1" x14ac:dyDescent="0.25">
      <c r="A5" s="8">
        <v>14</v>
      </c>
      <c r="B5" s="8" t="s">
        <v>4</v>
      </c>
      <c r="C5" s="17">
        <v>3.9636226751473203</v>
      </c>
      <c r="D5" s="17">
        <v>8.5805978746925202</v>
      </c>
      <c r="E5" s="17">
        <v>96.225526711339484</v>
      </c>
      <c r="F5" s="17">
        <v>4.6169751995452</v>
      </c>
      <c r="G5" s="17">
        <v>3.9636226751473203</v>
      </c>
      <c r="H5" s="18">
        <f t="shared" si="1"/>
        <v>0.91812885068897876</v>
      </c>
      <c r="I5" s="18">
        <f t="shared" si="2"/>
        <v>4.4052532404776329E-2</v>
      </c>
      <c r="J5" s="18">
        <f t="shared" si="3"/>
        <v>3.7818616906244912E-2</v>
      </c>
    </row>
    <row r="6" spans="1:10" ht="15" customHeight="1" x14ac:dyDescent="0.25">
      <c r="A6" s="8">
        <v>15</v>
      </c>
      <c r="B6" s="8" t="s">
        <v>5</v>
      </c>
      <c r="C6" s="14" t="s">
        <v>62</v>
      </c>
      <c r="D6" s="14" t="s">
        <v>62</v>
      </c>
      <c r="E6" s="17">
        <v>109.74101795425301</v>
      </c>
      <c r="F6" s="14" t="s">
        <v>62</v>
      </c>
      <c r="G6" s="14" t="s">
        <v>62</v>
      </c>
      <c r="H6" s="14" t="s">
        <v>62</v>
      </c>
      <c r="I6" s="14" t="s">
        <v>62</v>
      </c>
      <c r="J6" s="14" t="s">
        <v>62</v>
      </c>
    </row>
    <row r="7" spans="1:10" ht="15" customHeight="1" x14ac:dyDescent="0.25">
      <c r="A7" s="8">
        <v>16</v>
      </c>
      <c r="B7" s="8" t="s">
        <v>6</v>
      </c>
      <c r="C7" s="14" t="s">
        <v>62</v>
      </c>
      <c r="D7" s="14" t="s">
        <v>62</v>
      </c>
      <c r="E7" s="17">
        <v>1.3470564141007499</v>
      </c>
      <c r="F7" s="14" t="s">
        <v>62</v>
      </c>
      <c r="G7" s="14" t="s">
        <v>62</v>
      </c>
      <c r="H7" s="14" t="s">
        <v>62</v>
      </c>
      <c r="I7" s="14" t="s">
        <v>62</v>
      </c>
      <c r="J7" s="14" t="s">
        <v>62</v>
      </c>
    </row>
    <row r="8" spans="1:10" ht="15" customHeight="1" x14ac:dyDescent="0.25">
      <c r="A8" s="8">
        <v>17</v>
      </c>
      <c r="B8" s="8" t="s">
        <v>7</v>
      </c>
      <c r="C8" s="14" t="s">
        <v>62</v>
      </c>
      <c r="D8" s="14" t="s">
        <v>62</v>
      </c>
      <c r="E8" s="17">
        <v>50.373498082749897</v>
      </c>
      <c r="F8" s="14" t="s">
        <v>62</v>
      </c>
      <c r="G8" s="14" t="s">
        <v>62</v>
      </c>
      <c r="H8" s="14" t="s">
        <v>62</v>
      </c>
      <c r="I8" s="14" t="s">
        <v>62</v>
      </c>
      <c r="J8" s="14" t="s">
        <v>62</v>
      </c>
    </row>
    <row r="9" spans="1:10" ht="15" customHeight="1" x14ac:dyDescent="0.25">
      <c r="A9" s="8">
        <v>18</v>
      </c>
      <c r="B9" s="8" t="s">
        <v>8</v>
      </c>
      <c r="C9" s="14" t="s">
        <v>62</v>
      </c>
      <c r="D9" s="14" t="s">
        <v>62</v>
      </c>
      <c r="E9" s="17">
        <v>63.071675157061804</v>
      </c>
      <c r="F9" s="14" t="s">
        <v>62</v>
      </c>
      <c r="G9" s="14" t="s">
        <v>62</v>
      </c>
      <c r="H9" s="14" t="s">
        <v>62</v>
      </c>
      <c r="I9" s="14" t="s">
        <v>62</v>
      </c>
      <c r="J9" s="14" t="s">
        <v>62</v>
      </c>
    </row>
    <row r="10" spans="1:10" ht="15" customHeight="1" x14ac:dyDescent="0.25">
      <c r="A10" s="8">
        <v>19</v>
      </c>
      <c r="B10" s="8" t="s">
        <v>9</v>
      </c>
      <c r="C10" s="14" t="s">
        <v>62</v>
      </c>
      <c r="D10" s="14" t="s">
        <v>62</v>
      </c>
      <c r="E10" s="17">
        <v>9.8046983821981186</v>
      </c>
      <c r="F10" s="14" t="s">
        <v>62</v>
      </c>
      <c r="G10" s="14" t="s">
        <v>62</v>
      </c>
      <c r="H10" s="14" t="s">
        <v>62</v>
      </c>
      <c r="I10" s="14" t="s">
        <v>62</v>
      </c>
      <c r="J10" s="14" t="s">
        <v>62</v>
      </c>
    </row>
    <row r="11" spans="1:10" ht="15" customHeight="1" x14ac:dyDescent="0.2">
      <c r="A11" s="60"/>
      <c r="B11" s="60"/>
      <c r="C11" s="11">
        <f>SUM(C2:C10)</f>
        <v>109.80955703549962</v>
      </c>
      <c r="D11" s="11">
        <f t="shared" ref="D11:G11" si="4">SUM(D2:D10)</f>
        <v>159.37274045944983</v>
      </c>
      <c r="E11" s="11">
        <f t="shared" si="4"/>
        <v>884.03699479953241</v>
      </c>
      <c r="F11" s="11">
        <f t="shared" si="4"/>
        <v>49.563183423950186</v>
      </c>
      <c r="G11" s="11">
        <f t="shared" si="4"/>
        <v>109.80955703549962</v>
      </c>
      <c r="H11" s="19">
        <f t="shared" si="1"/>
        <v>0.84725775975255557</v>
      </c>
      <c r="I11" s="19">
        <f t="shared" si="2"/>
        <v>4.7501170201031548E-2</v>
      </c>
      <c r="J11" s="19">
        <f t="shared" si="3"/>
        <v>0.10524107004641284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35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19</v>
      </c>
      <c r="C2" s="13" t="s">
        <v>62</v>
      </c>
      <c r="D2" s="13" t="s">
        <v>62</v>
      </c>
      <c r="E2" s="13" t="s">
        <v>62</v>
      </c>
      <c r="F2" s="13" t="s">
        <v>62</v>
      </c>
      <c r="G2" s="13" t="s">
        <v>62</v>
      </c>
      <c r="H2" s="13" t="s">
        <v>62</v>
      </c>
      <c r="I2" s="13" t="s">
        <v>62</v>
      </c>
      <c r="J2" s="13" t="s">
        <v>62</v>
      </c>
    </row>
    <row r="3" spans="1:10" ht="15" customHeight="1" x14ac:dyDescent="0.25">
      <c r="A3" s="8">
        <v>12</v>
      </c>
      <c r="B3" s="8" t="s">
        <v>20</v>
      </c>
      <c r="C3" s="14" t="s">
        <v>62</v>
      </c>
      <c r="D3" s="14" t="s">
        <v>62</v>
      </c>
      <c r="E3" s="14" t="s">
        <v>62</v>
      </c>
      <c r="F3" s="14" t="s">
        <v>62</v>
      </c>
      <c r="G3" s="14" t="s">
        <v>62</v>
      </c>
      <c r="H3" s="14" t="s">
        <v>62</v>
      </c>
      <c r="I3" s="14" t="s">
        <v>62</v>
      </c>
      <c r="J3" s="14" t="s">
        <v>62</v>
      </c>
    </row>
    <row r="4" spans="1:10" ht="15" customHeight="1" x14ac:dyDescent="0.25">
      <c r="A4" s="8">
        <v>13</v>
      </c>
      <c r="B4" s="8" t="s">
        <v>21</v>
      </c>
      <c r="C4" s="17">
        <v>60.004160369896397</v>
      </c>
      <c r="D4" s="17">
        <v>85.848819342039505</v>
      </c>
      <c r="E4" s="17">
        <v>497.24681923712649</v>
      </c>
      <c r="F4" s="17">
        <v>25.844658972143108</v>
      </c>
      <c r="G4" s="17">
        <v>60.004160369896397</v>
      </c>
      <c r="H4" s="18">
        <f t="shared" ref="H4:H11" si="0">E4/SUM($E4:$G4)</f>
        <v>0.85277060286160256</v>
      </c>
      <c r="I4" s="18">
        <f t="shared" ref="I4:I11" si="1">F4/SUM($E4:$G4)</f>
        <v>4.4323190334811975E-2</v>
      </c>
      <c r="J4" s="18">
        <f t="shared" ref="J4:J11" si="2">G4/SUM($E4:$G4)</f>
        <v>0.10290620680358549</v>
      </c>
    </row>
    <row r="5" spans="1:10" ht="15" customHeight="1" x14ac:dyDescent="0.25">
      <c r="A5" s="8">
        <v>21</v>
      </c>
      <c r="B5" s="8" t="s">
        <v>22</v>
      </c>
      <c r="C5" s="14" t="s">
        <v>62</v>
      </c>
      <c r="D5" s="14" t="s">
        <v>62</v>
      </c>
      <c r="E5" s="14" t="s">
        <v>62</v>
      </c>
      <c r="F5" s="14" t="s">
        <v>62</v>
      </c>
      <c r="G5" s="14" t="s">
        <v>62</v>
      </c>
      <c r="H5" s="14" t="s">
        <v>62</v>
      </c>
      <c r="I5" s="14" t="s">
        <v>62</v>
      </c>
      <c r="J5" s="14" t="s">
        <v>62</v>
      </c>
    </row>
    <row r="6" spans="1:10" ht="15" customHeight="1" x14ac:dyDescent="0.25">
      <c r="A6" s="8">
        <v>22</v>
      </c>
      <c r="B6" s="8" t="s">
        <v>23</v>
      </c>
      <c r="C6" s="17">
        <v>9.2892936467784502</v>
      </c>
      <c r="D6" s="17">
        <v>14.9709508180293</v>
      </c>
      <c r="E6" s="17">
        <v>130.75530804262669</v>
      </c>
      <c r="F6" s="17">
        <v>5.6816571712508495</v>
      </c>
      <c r="G6" s="17">
        <v>9.2892936467784502</v>
      </c>
      <c r="H6" s="18">
        <f t="shared" si="0"/>
        <v>0.89726662212371355</v>
      </c>
      <c r="I6" s="18">
        <f t="shared" si="1"/>
        <v>3.8988561263235827E-2</v>
      </c>
      <c r="J6" s="18">
        <f t="shared" si="2"/>
        <v>6.3744816613050551E-2</v>
      </c>
    </row>
    <row r="7" spans="1:10" ht="15" customHeight="1" x14ac:dyDescent="0.25">
      <c r="A7" s="8">
        <v>23</v>
      </c>
      <c r="B7" s="8" t="s">
        <v>24</v>
      </c>
      <c r="C7" s="17">
        <v>13.883175886026999</v>
      </c>
      <c r="D7" s="17">
        <v>20.9196671545585</v>
      </c>
      <c r="E7" s="17">
        <v>84.102440432293506</v>
      </c>
      <c r="F7" s="17">
        <v>7.0364912685315009</v>
      </c>
      <c r="G7" s="17">
        <v>13.883175886026999</v>
      </c>
      <c r="H7" s="18">
        <f t="shared" si="0"/>
        <v>0.80080701449208491</v>
      </c>
      <c r="I7" s="18">
        <f t="shared" si="1"/>
        <v>6.7000095791378098E-2</v>
      </c>
      <c r="J7" s="18">
        <f t="shared" si="2"/>
        <v>0.13219288971653687</v>
      </c>
    </row>
    <row r="8" spans="1:10" ht="15" customHeight="1" x14ac:dyDescent="0.25">
      <c r="A8" s="8">
        <v>31</v>
      </c>
      <c r="B8" s="8" t="s">
        <v>25</v>
      </c>
      <c r="C8" s="14" t="s">
        <v>62</v>
      </c>
      <c r="D8" s="14" t="s">
        <v>62</v>
      </c>
      <c r="E8" s="14" t="s">
        <v>62</v>
      </c>
      <c r="F8" s="14" t="s">
        <v>62</v>
      </c>
      <c r="G8" s="14" t="s">
        <v>62</v>
      </c>
      <c r="H8" s="14" t="s">
        <v>62</v>
      </c>
      <c r="I8" s="14" t="s">
        <v>62</v>
      </c>
      <c r="J8" s="14" t="s">
        <v>62</v>
      </c>
    </row>
    <row r="9" spans="1:10" ht="15" customHeight="1" x14ac:dyDescent="0.25">
      <c r="A9" s="8">
        <v>32</v>
      </c>
      <c r="B9" s="8" t="s">
        <v>26</v>
      </c>
      <c r="C9" s="17">
        <v>0.60344916817481997</v>
      </c>
      <c r="D9" s="17">
        <v>0.95396210165019002</v>
      </c>
      <c r="E9" s="17">
        <v>9.1996358975035104</v>
      </c>
      <c r="F9" s="17">
        <v>0.35051293347537005</v>
      </c>
      <c r="G9" s="17">
        <v>0.60344916817481997</v>
      </c>
      <c r="H9" s="18">
        <f t="shared" si="0"/>
        <v>0.90604689079381495</v>
      </c>
      <c r="I9" s="18">
        <f t="shared" si="1"/>
        <v>3.4521056821885721E-2</v>
      </c>
      <c r="J9" s="18">
        <f t="shared" si="2"/>
        <v>5.9432052384299369E-2</v>
      </c>
    </row>
    <row r="10" spans="1:10" ht="15" customHeight="1" x14ac:dyDescent="0.25">
      <c r="A10" s="8">
        <v>33</v>
      </c>
      <c r="B10" s="8" t="s">
        <v>27</v>
      </c>
      <c r="C10" s="17">
        <v>26.029477964622998</v>
      </c>
      <c r="D10" s="17">
        <v>36.6793410431723</v>
      </c>
      <c r="E10" s="17">
        <v>162.73279118998369</v>
      </c>
      <c r="F10" s="17">
        <v>10.649863078549302</v>
      </c>
      <c r="G10" s="17">
        <v>26.029477964622998</v>
      </c>
      <c r="H10" s="18">
        <f t="shared" si="0"/>
        <v>0.81606264056047406</v>
      </c>
      <c r="I10" s="18">
        <f t="shared" si="1"/>
        <v>5.3406294588422061E-2</v>
      </c>
      <c r="J10" s="18">
        <f t="shared" si="2"/>
        <v>0.13053106485110394</v>
      </c>
    </row>
    <row r="11" spans="1:10" ht="15" customHeight="1" x14ac:dyDescent="0.2">
      <c r="A11" s="60"/>
      <c r="B11" s="60"/>
      <c r="C11" s="11">
        <f>SUM(C2:C10)</f>
        <v>109.80955703549967</v>
      </c>
      <c r="D11" s="11">
        <f t="shared" ref="D11:G11" si="3">SUM(D2:D10)</f>
        <v>159.3727404594498</v>
      </c>
      <c r="E11" s="11">
        <f t="shared" si="3"/>
        <v>884.03699479953389</v>
      </c>
      <c r="F11" s="11">
        <f t="shared" si="3"/>
        <v>49.563183423950129</v>
      </c>
      <c r="G11" s="11">
        <f t="shared" si="3"/>
        <v>109.80955703549967</v>
      </c>
      <c r="H11" s="19">
        <f t="shared" si="0"/>
        <v>0.84725775975255579</v>
      </c>
      <c r="I11" s="19">
        <f t="shared" si="1"/>
        <v>4.7501170201031423E-2</v>
      </c>
      <c r="J11" s="19">
        <f t="shared" si="2"/>
        <v>0.10524107004641271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36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</v>
      </c>
      <c r="B2" s="5" t="s">
        <v>10</v>
      </c>
      <c r="C2" s="13" t="s">
        <v>62</v>
      </c>
      <c r="D2" s="13" t="s">
        <v>62</v>
      </c>
      <c r="E2" s="13" t="s">
        <v>62</v>
      </c>
      <c r="F2" s="13" t="s">
        <v>62</v>
      </c>
      <c r="G2" s="13" t="s">
        <v>62</v>
      </c>
      <c r="H2" s="13" t="s">
        <v>62</v>
      </c>
      <c r="I2" s="13" t="s">
        <v>62</v>
      </c>
      <c r="J2" s="13" t="s">
        <v>62</v>
      </c>
    </row>
    <row r="3" spans="1:10" ht="15" customHeight="1" x14ac:dyDescent="0.25">
      <c r="A3" s="8">
        <v>2</v>
      </c>
      <c r="B3" s="8" t="s">
        <v>11</v>
      </c>
      <c r="C3" s="14" t="s">
        <v>62</v>
      </c>
      <c r="D3" s="14" t="s">
        <v>62</v>
      </c>
      <c r="E3" s="14" t="s">
        <v>62</v>
      </c>
      <c r="F3" s="14" t="s">
        <v>62</v>
      </c>
      <c r="G3" s="14" t="s">
        <v>62</v>
      </c>
      <c r="H3" s="14" t="s">
        <v>62</v>
      </c>
      <c r="I3" s="14" t="s">
        <v>62</v>
      </c>
      <c r="J3" s="14" t="s">
        <v>62</v>
      </c>
    </row>
    <row r="4" spans="1:10" ht="15" customHeight="1" x14ac:dyDescent="0.25">
      <c r="A4" s="8">
        <v>3</v>
      </c>
      <c r="B4" s="8" t="s">
        <v>12</v>
      </c>
      <c r="C4" s="14" t="s">
        <v>62</v>
      </c>
      <c r="D4" s="14" t="s">
        <v>62</v>
      </c>
      <c r="E4" s="14" t="s">
        <v>62</v>
      </c>
      <c r="F4" s="14" t="s">
        <v>62</v>
      </c>
      <c r="G4" s="14" t="s">
        <v>62</v>
      </c>
      <c r="H4" s="14" t="s">
        <v>62</v>
      </c>
      <c r="I4" s="14" t="s">
        <v>62</v>
      </c>
      <c r="J4" s="14" t="s">
        <v>62</v>
      </c>
    </row>
    <row r="5" spans="1:10" ht="15" customHeight="1" x14ac:dyDescent="0.25">
      <c r="A5" s="8">
        <v>4</v>
      </c>
      <c r="B5" s="8" t="s">
        <v>13</v>
      </c>
      <c r="C5" s="14" t="s">
        <v>62</v>
      </c>
      <c r="D5" s="14" t="s">
        <v>62</v>
      </c>
      <c r="E5" s="14" t="s">
        <v>62</v>
      </c>
      <c r="F5" s="14" t="s">
        <v>62</v>
      </c>
      <c r="G5" s="14" t="s">
        <v>62</v>
      </c>
      <c r="H5" s="14" t="s">
        <v>62</v>
      </c>
      <c r="I5" s="14" t="s">
        <v>62</v>
      </c>
      <c r="J5" s="14" t="s">
        <v>62</v>
      </c>
    </row>
    <row r="6" spans="1:10" ht="15" customHeight="1" x14ac:dyDescent="0.25">
      <c r="A6" s="8">
        <v>5</v>
      </c>
      <c r="B6" s="8" t="s">
        <v>14</v>
      </c>
      <c r="C6" s="14" t="s">
        <v>62</v>
      </c>
      <c r="D6" s="14" t="s">
        <v>62</v>
      </c>
      <c r="E6" s="14" t="s">
        <v>62</v>
      </c>
      <c r="F6" s="14" t="s">
        <v>62</v>
      </c>
      <c r="G6" s="14" t="s">
        <v>62</v>
      </c>
      <c r="H6" s="14" t="s">
        <v>62</v>
      </c>
      <c r="I6" s="14" t="s">
        <v>62</v>
      </c>
      <c r="J6" s="14" t="s">
        <v>62</v>
      </c>
    </row>
    <row r="7" spans="1:10" ht="15" customHeight="1" x14ac:dyDescent="0.25">
      <c r="A7" s="8">
        <v>6</v>
      </c>
      <c r="B7" s="8" t="s">
        <v>15</v>
      </c>
      <c r="C7" s="17">
        <v>23.184153591507901</v>
      </c>
      <c r="D7" s="17">
        <v>32.841051319326901</v>
      </c>
      <c r="E7" s="17">
        <v>206.65886518042612</v>
      </c>
      <c r="F7" s="17">
        <v>9.6568977278190005</v>
      </c>
      <c r="G7" s="17">
        <v>23.184153591507901</v>
      </c>
      <c r="H7" s="18">
        <f t="shared" ref="H7:H11" si="0">E7/SUM($E7:$G7)</f>
        <v>0.86287656463813101</v>
      </c>
      <c r="I7" s="18">
        <f t="shared" ref="I7:I11" si="1">F7/SUM($E7:$G7)</f>
        <v>4.0321090165511428E-2</v>
      </c>
      <c r="J7" s="18">
        <f t="shared" ref="J7:J11" si="2">G7/SUM($E7:$G7)</f>
        <v>9.6802345196357539E-2</v>
      </c>
    </row>
    <row r="8" spans="1:10" ht="15" customHeight="1" x14ac:dyDescent="0.25">
      <c r="A8" s="8">
        <v>7</v>
      </c>
      <c r="B8" s="8" t="s">
        <v>16</v>
      </c>
      <c r="C8" s="17">
        <v>49.556912339194604</v>
      </c>
      <c r="D8" s="17">
        <v>73.634478820324404</v>
      </c>
      <c r="E8" s="17">
        <v>410.51982945960867</v>
      </c>
      <c r="F8" s="17">
        <v>24.0775664811298</v>
      </c>
      <c r="G8" s="17">
        <v>49.556912339194604</v>
      </c>
      <c r="H8" s="18">
        <f t="shared" si="0"/>
        <v>0.84791113584855327</v>
      </c>
      <c r="I8" s="18">
        <f t="shared" si="1"/>
        <v>4.9731182950061445E-2</v>
      </c>
      <c r="J8" s="18">
        <f t="shared" si="2"/>
        <v>0.10235768120138529</v>
      </c>
    </row>
    <row r="9" spans="1:10" ht="15" customHeight="1" x14ac:dyDescent="0.25">
      <c r="A9" s="8">
        <v>8</v>
      </c>
      <c r="B9" s="8" t="s">
        <v>17</v>
      </c>
      <c r="C9" s="17">
        <v>26.429589595500001</v>
      </c>
      <c r="D9" s="17">
        <v>36.894682286751603</v>
      </c>
      <c r="E9" s="17">
        <v>151.36822114619036</v>
      </c>
      <c r="F9" s="17">
        <v>10.465092691251602</v>
      </c>
      <c r="G9" s="17">
        <v>26.429589595500001</v>
      </c>
      <c r="H9" s="18">
        <f t="shared" si="0"/>
        <v>0.80402574477508115</v>
      </c>
      <c r="I9" s="18">
        <f t="shared" si="1"/>
        <v>5.5587651631959452E-2</v>
      </c>
      <c r="J9" s="18">
        <f t="shared" si="2"/>
        <v>0.14038660359295929</v>
      </c>
    </row>
    <row r="10" spans="1:10" ht="15" customHeight="1" x14ac:dyDescent="0.25">
      <c r="A10" s="8">
        <v>9</v>
      </c>
      <c r="B10" s="8" t="s">
        <v>18</v>
      </c>
      <c r="C10" s="17">
        <v>10.6389015092973</v>
      </c>
      <c r="D10" s="17">
        <v>16.0025280330469</v>
      </c>
      <c r="E10" s="17">
        <v>115.4900790133081</v>
      </c>
      <c r="F10" s="17">
        <v>5.3636265237496001</v>
      </c>
      <c r="G10" s="17">
        <v>10.6389015092973</v>
      </c>
      <c r="H10" s="18">
        <f t="shared" si="0"/>
        <v>0.87830092966819395</v>
      </c>
      <c r="I10" s="18">
        <f t="shared" si="1"/>
        <v>4.0790327640692105E-2</v>
      </c>
      <c r="J10" s="18">
        <f t="shared" si="2"/>
        <v>8.0908742691113991E-2</v>
      </c>
    </row>
    <row r="11" spans="1:10" ht="15" customHeight="1" x14ac:dyDescent="0.2">
      <c r="A11" s="60"/>
      <c r="B11" s="60"/>
      <c r="C11" s="11">
        <f>SUM(C2:C10)</f>
        <v>109.80955703549981</v>
      </c>
      <c r="D11" s="11">
        <f t="shared" ref="D11:G11" si="3">SUM(D2:D10)</f>
        <v>159.37274045944983</v>
      </c>
      <c r="E11" s="11">
        <f t="shared" si="3"/>
        <v>884.0369947995332</v>
      </c>
      <c r="F11" s="11">
        <f t="shared" si="3"/>
        <v>49.563183423950008</v>
      </c>
      <c r="G11" s="11">
        <f t="shared" si="3"/>
        <v>109.80955703549981</v>
      </c>
      <c r="H11" s="19">
        <f t="shared" si="0"/>
        <v>0.84725775975255568</v>
      </c>
      <c r="I11" s="19">
        <f t="shared" si="1"/>
        <v>4.750117020103134E-2</v>
      </c>
      <c r="J11" s="19">
        <f t="shared" si="2"/>
        <v>0.10524107004641292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50.1" customHeight="1" x14ac:dyDescent="0.2">
      <c r="A1" s="2" t="s">
        <v>28</v>
      </c>
      <c r="B1" s="2" t="s">
        <v>0</v>
      </c>
      <c r="C1" s="2" t="s">
        <v>45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</row>
    <row r="2" spans="1:12" ht="15" customHeight="1" x14ac:dyDescent="0.25">
      <c r="A2" s="5">
        <v>11</v>
      </c>
      <c r="B2" s="5" t="s">
        <v>1</v>
      </c>
      <c r="C2" s="20">
        <v>4.8806096214985297</v>
      </c>
      <c r="D2" s="20">
        <v>39.1952558299716</v>
      </c>
      <c r="E2" s="15">
        <v>129.32691191465702</v>
      </c>
      <c r="F2" s="15">
        <v>170.89099593325801</v>
      </c>
      <c r="G2" s="15">
        <v>81.238134087252703</v>
      </c>
      <c r="H2" s="16">
        <v>1.1469432812858407E-2</v>
      </c>
      <c r="I2" s="16">
        <v>9.2108852825362464E-2</v>
      </c>
      <c r="J2" s="16">
        <v>0.30391824836098769</v>
      </c>
      <c r="K2" s="16">
        <v>0.40159384752783439</v>
      </c>
      <c r="L2" s="16">
        <v>0.19090961847295698</v>
      </c>
    </row>
    <row r="3" spans="1:12" ht="15" customHeight="1" x14ac:dyDescent="0.25">
      <c r="A3" s="8">
        <v>12</v>
      </c>
      <c r="B3" s="8" t="s">
        <v>2</v>
      </c>
      <c r="C3" s="21">
        <v>0</v>
      </c>
      <c r="D3" s="21">
        <v>6.9954840916761709</v>
      </c>
      <c r="E3" s="17">
        <v>41.955885617136602</v>
      </c>
      <c r="F3" s="17">
        <v>81.269624589104495</v>
      </c>
      <c r="G3" s="17">
        <v>60.704294032936602</v>
      </c>
      <c r="H3" s="18">
        <v>0</v>
      </c>
      <c r="I3" s="18">
        <v>3.6639903246099691E-2</v>
      </c>
      <c r="J3" s="18">
        <v>0.21975028024800664</v>
      </c>
      <c r="K3" s="18">
        <v>0.42566191885630472</v>
      </c>
      <c r="L3" s="18">
        <v>0.31794789764958908</v>
      </c>
    </row>
    <row r="4" spans="1:12" ht="15" customHeight="1" x14ac:dyDescent="0.25">
      <c r="A4" s="8">
        <v>13</v>
      </c>
      <c r="B4" s="8" t="s">
        <v>3</v>
      </c>
      <c r="C4" s="21">
        <v>0.50612733992308101</v>
      </c>
      <c r="D4" s="21">
        <v>6.1284311479520106</v>
      </c>
      <c r="E4" s="17">
        <v>27.309835175441798</v>
      </c>
      <c r="F4" s="17">
        <v>35.871632437907202</v>
      </c>
      <c r="G4" s="17">
        <v>17.992434251049499</v>
      </c>
      <c r="H4" s="18">
        <v>5.763992876000542E-3</v>
      </c>
      <c r="I4" s="18">
        <v>6.9793173953463239E-2</v>
      </c>
      <c r="J4" s="18">
        <v>0.3110159894146769</v>
      </c>
      <c r="K4" s="18">
        <v>0.40852136905710357</v>
      </c>
      <c r="L4" s="18">
        <v>0.20490547469875584</v>
      </c>
    </row>
    <row r="5" spans="1:12" ht="15" customHeight="1" x14ac:dyDescent="0.25">
      <c r="A5" s="8">
        <v>14</v>
      </c>
      <c r="B5" s="8" t="s">
        <v>4</v>
      </c>
      <c r="C5" s="21">
        <v>6.07453279300021</v>
      </c>
      <c r="D5" s="21">
        <v>25.569598505677398</v>
      </c>
      <c r="E5" s="17">
        <v>18.973663265621902</v>
      </c>
      <c r="F5" s="17">
        <v>31.914667386239202</v>
      </c>
      <c r="G5" s="17">
        <v>22.273664228219001</v>
      </c>
      <c r="H5" s="18">
        <v>5.7959711082532187E-2</v>
      </c>
      <c r="I5" s="18">
        <v>0.24397045705196468</v>
      </c>
      <c r="J5" s="18">
        <v>0.18103582259361778</v>
      </c>
      <c r="K5" s="18">
        <v>0.30451146845944321</v>
      </c>
      <c r="L5" s="18">
        <v>0.21252254081244221</v>
      </c>
    </row>
    <row r="6" spans="1:12" ht="15" customHeight="1" x14ac:dyDescent="0.25">
      <c r="A6" s="8">
        <v>15</v>
      </c>
      <c r="B6" s="8" t="s">
        <v>5</v>
      </c>
      <c r="C6" s="21">
        <v>3.3197887558519796</v>
      </c>
      <c r="D6" s="21">
        <v>19.607968923723501</v>
      </c>
      <c r="E6" s="17">
        <v>40.362031462320303</v>
      </c>
      <c r="F6" s="17">
        <v>33.214247944382898</v>
      </c>
      <c r="G6" s="17">
        <v>13.236976977599799</v>
      </c>
      <c r="H6" s="18">
        <v>3.0251121553511288E-2</v>
      </c>
      <c r="I6" s="18">
        <v>0.17867493836269835</v>
      </c>
      <c r="J6" s="18">
        <v>0.36779349823418084</v>
      </c>
      <c r="K6" s="18">
        <v>0.30266029731645649</v>
      </c>
      <c r="L6" s="18">
        <v>0.12062014453315301</v>
      </c>
    </row>
    <row r="7" spans="1:12" ht="15" customHeight="1" x14ac:dyDescent="0.25">
      <c r="A7" s="8">
        <v>16</v>
      </c>
      <c r="B7" s="8" t="s">
        <v>6</v>
      </c>
      <c r="C7" s="21">
        <v>0</v>
      </c>
      <c r="D7" s="21">
        <v>0</v>
      </c>
      <c r="E7" s="17">
        <v>0</v>
      </c>
      <c r="F7" s="17">
        <v>1.3470564141007499</v>
      </c>
      <c r="G7" s="17">
        <v>0</v>
      </c>
      <c r="H7" s="18">
        <v>0</v>
      </c>
      <c r="I7" s="18">
        <v>0</v>
      </c>
      <c r="J7" s="18">
        <v>0</v>
      </c>
      <c r="K7" s="18">
        <v>1</v>
      </c>
      <c r="L7" s="18">
        <v>0</v>
      </c>
    </row>
    <row r="8" spans="1:12" ht="15" customHeight="1" x14ac:dyDescent="0.25">
      <c r="A8" s="8">
        <v>17</v>
      </c>
      <c r="B8" s="8" t="s">
        <v>7</v>
      </c>
      <c r="C8" s="21">
        <v>6.5689240802489799</v>
      </c>
      <c r="D8" s="21">
        <v>8.4577994019265095</v>
      </c>
      <c r="E8" s="17">
        <v>5.7186365036224798</v>
      </c>
      <c r="F8" s="17">
        <v>18.296568224203401</v>
      </c>
      <c r="G8" s="17">
        <v>11.331570348623499</v>
      </c>
      <c r="H8" s="18">
        <v>0.1304043647594586</v>
      </c>
      <c r="I8" s="18">
        <v>0.1679017666816072</v>
      </c>
      <c r="J8" s="18">
        <v>0.11352470380764021</v>
      </c>
      <c r="K8" s="18">
        <v>0.36321813548268411</v>
      </c>
      <c r="L8" s="18">
        <v>0.22495102926860983</v>
      </c>
    </row>
    <row r="9" spans="1:12" ht="15" customHeight="1" x14ac:dyDescent="0.25">
      <c r="A9" s="8">
        <v>18</v>
      </c>
      <c r="B9" s="8" t="s">
        <v>8</v>
      </c>
      <c r="C9" s="21">
        <v>9.5984759049320204E-2</v>
      </c>
      <c r="D9" s="21">
        <v>9.0883192024070603</v>
      </c>
      <c r="E9" s="17">
        <v>26.5498708972221</v>
      </c>
      <c r="F9" s="17">
        <v>21.909861556474599</v>
      </c>
      <c r="G9" s="17">
        <v>5.4276395842096496</v>
      </c>
      <c r="H9" s="18">
        <v>1.5218361891998877E-3</v>
      </c>
      <c r="I9" s="18">
        <v>0.14409509591118028</v>
      </c>
      <c r="J9" s="18">
        <v>0.42094760407968795</v>
      </c>
      <c r="K9" s="18">
        <v>0.34738036066610906</v>
      </c>
      <c r="L9" s="18">
        <v>8.6055103153822796E-2</v>
      </c>
    </row>
    <row r="10" spans="1:12" ht="15" customHeight="1" x14ac:dyDescent="0.25">
      <c r="A10" s="8">
        <v>19</v>
      </c>
      <c r="B10" s="8" t="s">
        <v>9</v>
      </c>
      <c r="C10" s="21">
        <v>0</v>
      </c>
      <c r="D10" s="21">
        <v>0.9791113202005739</v>
      </c>
      <c r="E10" s="17">
        <v>0.31126957177422399</v>
      </c>
      <c r="F10" s="17">
        <v>3.9545704397745105</v>
      </c>
      <c r="G10" s="17">
        <v>4.5597470427982802</v>
      </c>
      <c r="H10" s="18">
        <v>0</v>
      </c>
      <c r="I10" s="18">
        <v>9.9861442218588642E-2</v>
      </c>
      <c r="J10" s="18">
        <v>3.1746980874216513E-2</v>
      </c>
      <c r="K10" s="18">
        <v>0.40333422699063742</v>
      </c>
      <c r="L10" s="18">
        <v>0.46505734991655751</v>
      </c>
    </row>
    <row r="11" spans="1:12" ht="15" customHeight="1" x14ac:dyDescent="0.2">
      <c r="A11" s="60"/>
      <c r="B11" s="60"/>
      <c r="C11" s="22">
        <f t="shared" ref="C11:G11" si="0">SUM(C2:C10)</f>
        <v>21.445967349572097</v>
      </c>
      <c r="D11" s="22">
        <f t="shared" si="0"/>
        <v>116.02196842353482</v>
      </c>
      <c r="E11" s="11">
        <f t="shared" si="0"/>
        <v>290.5081044077964</v>
      </c>
      <c r="F11" s="11">
        <f t="shared" si="0"/>
        <v>398.66922492544506</v>
      </c>
      <c r="G11" s="11">
        <f t="shared" si="0"/>
        <v>216.76446055268903</v>
      </c>
      <c r="H11" s="19">
        <v>2.0553735337310967E-2</v>
      </c>
      <c r="I11" s="19">
        <v>0.11119502298126763</v>
      </c>
      <c r="J11" s="19">
        <v>0.27842188668914886</v>
      </c>
      <c r="K11" s="19">
        <v>0.38208310227666131</v>
      </c>
      <c r="L11" s="19">
        <v>0.20774625271561131</v>
      </c>
    </row>
    <row r="12" spans="1:12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ref="A2:F40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Faktenblatt</vt:lpstr>
      <vt:lpstr>Legende</vt:lpstr>
      <vt:lpstr>Statistik_Hauptnutzung</vt:lpstr>
      <vt:lpstr>Statistik_Gemtypen_BFS9</vt:lpstr>
      <vt:lpstr>Statistik_Gemtypen_ARE9</vt:lpstr>
      <vt:lpstr>Analyse_unüberbaut_Hauptnutzung</vt:lpstr>
      <vt:lpstr>Anal_unüb_Gemtypen_BFS9</vt:lpstr>
      <vt:lpstr>Anal_unüb_Gemtypen_ARE9</vt:lpstr>
      <vt:lpstr>Analyse_Erschliessung_oeV</vt:lpstr>
      <vt:lpstr>Vergleich_2012_2017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Giezendanner</dc:creator>
  <cp:lastModifiedBy>Giezendanner Rolf ARE</cp:lastModifiedBy>
  <dcterms:created xsi:type="dcterms:W3CDTF">2017-10-30T07:05:15Z</dcterms:created>
  <dcterms:modified xsi:type="dcterms:W3CDTF">2017-11-20T13:07:51Z</dcterms:modified>
</cp:coreProperties>
</file>