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013D2DE7-AABE-4080-A2BC-D405190228CA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1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definedNames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E2" i="2"/>
  <c r="E3" i="2"/>
  <c r="E4" i="2"/>
  <c r="E5" i="2"/>
  <c r="E6" i="2"/>
  <c r="E7" i="2"/>
  <c r="E8" i="2"/>
  <c r="C11" i="2"/>
  <c r="D11" i="2"/>
  <c r="F11" i="2" s="1"/>
  <c r="C11" i="3"/>
  <c r="D11" i="3"/>
  <c r="E11" i="3"/>
  <c r="F11" i="3"/>
  <c r="G11" i="3"/>
  <c r="H8" i="5"/>
  <c r="I8" i="5"/>
  <c r="J8" i="5"/>
  <c r="H9" i="5"/>
  <c r="I9" i="5"/>
  <c r="J9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I8" i="8"/>
  <c r="I9" i="8"/>
  <c r="H8" i="8"/>
  <c r="H9" i="8"/>
  <c r="G8" i="8"/>
  <c r="G9" i="8"/>
  <c r="F11" i="9"/>
  <c r="E11" i="9"/>
  <c r="C11" i="9"/>
  <c r="I3" i="9"/>
  <c r="I4" i="9"/>
  <c r="I5" i="9"/>
  <c r="I6" i="9"/>
  <c r="I8" i="9"/>
  <c r="I2" i="9"/>
  <c r="H3" i="9"/>
  <c r="H4" i="9"/>
  <c r="H5" i="9"/>
  <c r="H6" i="9"/>
  <c r="H8" i="9"/>
  <c r="H2" i="9"/>
  <c r="G3" i="9"/>
  <c r="G4" i="9"/>
  <c r="G5" i="9"/>
  <c r="G6" i="9"/>
  <c r="G8" i="9"/>
  <c r="G2" i="9"/>
  <c r="J11" i="5" l="1"/>
  <c r="E11" i="2"/>
  <c r="I11" i="5"/>
  <c r="H11" i="5"/>
  <c r="I11" i="7"/>
  <c r="J11" i="7"/>
  <c r="H11" i="7"/>
  <c r="I11" i="8"/>
  <c r="D8" i="8"/>
  <c r="D9" i="8"/>
  <c r="G11" i="8"/>
  <c r="H11" i="8"/>
  <c r="I11" i="9"/>
  <c r="G11" i="9"/>
  <c r="D2" i="9"/>
  <c r="D8" i="9"/>
  <c r="D3" i="9"/>
  <c r="D7" i="9"/>
  <c r="H11" i="9"/>
  <c r="D4" i="9"/>
  <c r="D5" i="9"/>
  <c r="D6" i="9"/>
</calcChain>
</file>

<file path=xl/sharedStrings.xml><?xml version="1.0" encoding="utf-8"?>
<sst xmlns="http://schemas.openxmlformats.org/spreadsheetml/2006/main" count="406" uniqueCount="127">
  <si>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</si>
  <si>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</si>
  <si>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</si>
  <si>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</si>
  <si>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</si>
  <si>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</si>
  <si>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</si>
  <si>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</si>
  <si>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</si>
  <si>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</si>
  <si>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</si>
  <si>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</si>
  <si>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</si>
  <si>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</si>
  <si>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</si>
  <si>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</si>
  <si>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</si>
  <si>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</si>
  <si>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Verkehrszonen innerhalb der Bauzonen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</si>
  <si>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</si>
  <si>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</si>
  <si>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</si>
  <si>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</si>
  <si>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</si>
  <si>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</si>
  <si>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</si>
  <si>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</si>
  <si>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</si>
  <si>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</si>
  <si>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</si>
  <si>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</si>
  <si>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</si>
  <si>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</si>
  <si>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</si>
  <si>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</si>
  <si>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</si>
  <si>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</si>
  <si>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</si>
  <si>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</si>
  <si>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</si>
  <si>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</si>
  <si>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</si>
  <si>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</si>
  <si>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</si>
  <si>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</si>
  <si>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</si>
  <si>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</si>
  <si>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</si>
  <si>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</si>
  <si>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</si>
  <si>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</si>
  <si>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</si>
  <si>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</si>
  <si>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</si>
  <si>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</si>
  <si>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</si>
  <si>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</si>
  <si>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</si>
  <si>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</si>
  <si>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</si>
  <si>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</si>
  <si>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</si>
  <si>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</si>
  <si>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</si>
  <si>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</si>
  <si>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</si>
  <si>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</si>
  <si>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</si>
  <si>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</si>
  <si>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</si>
  <si>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</si>
  <si>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</si>
  <si>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</si>
  <si>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</si>
  <si>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</si>
  <si>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</si>
  <si>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</si>
  <si>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</si>
  <si>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</si>
  <si>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</si>
  <si>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</si>
  <si>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</si>
  <si>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</si>
  <si>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</si>
  <si>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</si>
  <si>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</si>
  <si>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</si>
  <si>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</si>
  <si>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</si>
  <si>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</si>
  <si>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</si>
  <si>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</si>
  <si>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</si>
  <si>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</si>
  <si>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</si>
  <si>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</si>
  <si>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</si>
  <si>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</si>
  <si>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</si>
  <si>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</si>
  <si>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</si>
  <si>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</si>
  <si>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</si>
  <si>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</si>
  <si>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</si>
  <si>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</si>
  <si>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</si>
  <si>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</si>
  <si>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</si>
  <si>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</si>
  <si>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</si>
  <si>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</si>
  <si>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</si>
  <si>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</si>
  <si>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</si>
  <si>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</si>
  <si>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</si>
  <si>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</si>
  <si>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</si>
  <si>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</si>
  <si>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</si>
  <si>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</si>
  <si>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</si>
  <si>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ja</t>
  </si>
  <si>
    <t>keine. Die Verkehrsflächen sind ausgeschnitten.</t>
  </si>
  <si>
    <t>keine.</t>
  </si>
  <si>
    <t>Faktenblatt Kanton 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</si>
</sst>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9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49" fontId="2" fillId="0" borderId="4" xfId="0" applyNumberFormat="1" applyFont="1" applyFill="1" applyBorder="1" applyAlignment="1">
      <alignment horizontal="left" vertical="top" wrapText="1"/>
    </xf>
    <xf numFmtId="0" fontId="3" fillId="0" borderId="11" xfId="0" applyFont="1" applyBorder="1" applyAlignment="1">
      <alignment vertical="top"/>
    </xf>
    <xf numFmtId="49" fontId="3" fillId="0" borderId="11" xfId="0" applyNumberFormat="1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/>
    </xf>
    <xf numFmtId="0" fontId="10" fillId="0" borderId="7" xfId="0" applyFont="1" applyBorder="1" applyAlignment="1">
      <alignment horizontal="left" vertical="top"/>
    </xf>
    <xf numFmtId="0" fontId="10" fillId="0" borderId="9" xfId="0" applyFont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 wrapText="1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  <xf numFmtId="0" fontId="2" fillId="0" borderId="5" xfId="0" applyNumberFormat="1" applyFont="1" applyFill="1" applyBorder="1" applyAlignment="1">
      <alignment horizontal="left" vertical="top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326-473D-BA15-6C17639853B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326-473D-BA15-6C17639853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197.318018771129</c:v>
                </c:pt>
                <c:pt idx="1">
                  <c:v>28.095737320833798</c:v>
                </c:pt>
                <c:pt idx="2">
                  <c:v>69.091009676432904</c:v>
                </c:pt>
                <c:pt idx="3">
                  <c:v>38.139698010914501</c:v>
                </c:pt>
                <c:pt idx="4">
                  <c:v>35.590146698803295</c:v>
                </c:pt>
                <c:pt idx="5">
                  <c:v>26.981936003276502</c:v>
                </c:pt>
                <c:pt idx="6">
                  <c:v>7.4505215306546395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26-473D-BA15-6C17639853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5343144"/>
        <c:axId val="865347408"/>
      </c:barChart>
      <c:catAx>
        <c:axId val="8653431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5347408"/>
        <c:crosses val="autoZero"/>
        <c:auto val="1"/>
        <c:lblAlgn val="ctr"/>
        <c:lblOffset val="100"/>
        <c:noMultiLvlLbl val="0"/>
      </c:catAx>
      <c:valAx>
        <c:axId val="86534740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534314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5.8609491791066404</c:v>
                </c:pt>
                <c:pt idx="1">
                  <c:v>8.6642545687526301E-2</c:v>
                </c:pt>
                <c:pt idx="2">
                  <c:v>1.76906741547651</c:v>
                </c:pt>
                <c:pt idx="3">
                  <c:v>9.6824446925062393</c:v>
                </c:pt>
                <c:pt idx="4">
                  <c:v>4.5569094807772004</c:v>
                </c:pt>
                <c:pt idx="5">
                  <c:v>0.16346068544235401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90-44B5-8519-DA56974DD29C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13.053572072449899</c:v>
                </c:pt>
                <c:pt idx="1">
                  <c:v>1.8989398871169001</c:v>
                </c:pt>
                <c:pt idx="2">
                  <c:v>2.71869541423469</c:v>
                </c:pt>
                <c:pt idx="3">
                  <c:v>7.4552007806067602</c:v>
                </c:pt>
                <c:pt idx="4">
                  <c:v>8.9391869199826193</c:v>
                </c:pt>
                <c:pt idx="5">
                  <c:v>1.09786760223668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90-44B5-8519-DA56974DD29C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38.8007144541508</c:v>
                </c:pt>
                <c:pt idx="1">
                  <c:v>6.4814647542142305</c:v>
                </c:pt>
                <c:pt idx="2">
                  <c:v>15.157957254853399</c:v>
                </c:pt>
                <c:pt idx="3">
                  <c:v>9.6554391687909096</c:v>
                </c:pt>
                <c:pt idx="4">
                  <c:v>5.13711069057734</c:v>
                </c:pt>
                <c:pt idx="5">
                  <c:v>6.4196085825477693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90-44B5-8519-DA56974DD29C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69.0673484613299</c:v>
                </c:pt>
                <c:pt idx="1">
                  <c:v>8.0624913081195206</c:v>
                </c:pt>
                <c:pt idx="2">
                  <c:v>23.250618694812999</c:v>
                </c:pt>
                <c:pt idx="3">
                  <c:v>9.6207079520842491</c:v>
                </c:pt>
                <c:pt idx="4">
                  <c:v>13.043360657145</c:v>
                </c:pt>
                <c:pt idx="5">
                  <c:v>11.769545403920301</c:v>
                </c:pt>
                <c:pt idx="6">
                  <c:v>1.14022472592638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90-44B5-8519-DA56974DD29C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70.535434604094405</c:v>
                </c:pt>
                <c:pt idx="1">
                  <c:v>11.566198825695601</c:v>
                </c:pt>
                <c:pt idx="2">
                  <c:v>26.194670897056699</c:v>
                </c:pt>
                <c:pt idx="3">
                  <c:v>1.7259054169266299</c:v>
                </c:pt>
                <c:pt idx="4">
                  <c:v>3.9135789503194398</c:v>
                </c:pt>
                <c:pt idx="5">
                  <c:v>7.5314537291297894</c:v>
                </c:pt>
                <c:pt idx="6">
                  <c:v>6.3102968047285399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90-44B5-8519-DA56974DD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03876472"/>
        <c:axId val="703869584"/>
      </c:barChart>
      <c:catAx>
        <c:axId val="703876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3869584"/>
        <c:crosses val="autoZero"/>
        <c:auto val="1"/>
        <c:lblAlgn val="ctr"/>
        <c:lblOffset val="100"/>
        <c:noMultiLvlLbl val="0"/>
      </c:catAx>
      <c:valAx>
        <c:axId val="7038695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703876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D8-4635-85E7-02AC67B9B66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ED8-4635-85E7-02AC67B9B66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D8-4635-85E7-02AC67B9B6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2.9703061157859745E-2</c:v>
                </c:pt>
                <c:pt idx="1">
                  <c:v>3.0838324226244249E-3</c:v>
                </c:pt>
                <c:pt idx="2">
                  <c:v>2.5604885842041864E-2</c:v>
                </c:pt>
                <c:pt idx="3">
                  <c:v>0.25386789087148315</c:v>
                </c:pt>
                <c:pt idx="4">
                  <c:v>0.12803851356225632</c:v>
                </c:pt>
                <c:pt idx="5">
                  <c:v>6.0581525885504313E-3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D8-4635-85E7-02AC67B9B662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ED8-4635-85E7-02AC67B9B66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D8-4635-85E7-02AC67B9B66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ED8-4635-85E7-02AC67B9B6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6.6154992604049417E-2</c:v>
                </c:pt>
                <c:pt idx="1">
                  <c:v>6.7588184835027723E-2</c:v>
                </c:pt>
                <c:pt idx="2">
                  <c:v>3.934948160356655E-2</c:v>
                </c:pt>
                <c:pt idx="3">
                  <c:v>0.19547089173263082</c:v>
                </c:pt>
                <c:pt idx="4">
                  <c:v>0.25117027461658714</c:v>
                </c:pt>
                <c:pt idx="5">
                  <c:v>4.0688985479149696E-2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D8-4635-85E7-02AC67B9B662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D8-4635-85E7-02AC67B9B66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ED8-4635-85E7-02AC67B9B66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D8-4635-85E7-02AC67B9B6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0.19664050295961863</c:v>
                </c:pt>
                <c:pt idx="1">
                  <c:v>0.23069210393734862</c:v>
                </c:pt>
                <c:pt idx="2">
                  <c:v>0.21939116718428137</c:v>
                </c:pt>
                <c:pt idx="3">
                  <c:v>0.25315982224158468</c:v>
                </c:pt>
                <c:pt idx="4">
                  <c:v>0.14434081247409747</c:v>
                </c:pt>
                <c:pt idx="5">
                  <c:v>0.23792245974373827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D8-4635-85E7-02AC67B9B662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ED8-4635-85E7-02AC67B9B66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ED8-4635-85E7-02AC67B9B6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0.35003062006942626</c:v>
                </c:pt>
                <c:pt idx="1">
                  <c:v>0.28696493051780342</c:v>
                </c:pt>
                <c:pt idx="2">
                  <c:v>0.33652162276539099</c:v>
                </c:pt>
                <c:pt idx="3">
                  <c:v>0.25224919057646972</c:v>
                </c:pt>
                <c:pt idx="4">
                  <c:v>0.366487971166025</c:v>
                </c:pt>
                <c:pt idx="5">
                  <c:v>0.43620092355459278</c:v>
                </c:pt>
                <c:pt idx="6">
                  <c:v>0.15303958538136744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D8-4635-85E7-02AC67B9B662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ED8-4635-85E7-02AC67B9B66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ED8-4635-85E7-02AC67B9B6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0.35747082320904594</c:v>
                </c:pt>
                <c:pt idx="1">
                  <c:v>0.41167094828719586</c:v>
                </c:pt>
                <c:pt idx="2">
                  <c:v>0.37913284260471924</c:v>
                </c:pt>
                <c:pt idx="3">
                  <c:v>4.5252204577831516E-2</c:v>
                </c:pt>
                <c:pt idx="4">
                  <c:v>0.10996242818103413</c:v>
                </c:pt>
                <c:pt idx="5">
                  <c:v>0.2791294786339687</c:v>
                </c:pt>
                <c:pt idx="6">
                  <c:v>0.84696041461863258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ED8-4635-85E7-02AC67B9B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7942936"/>
        <c:axId val="697941624"/>
      </c:barChart>
      <c:catAx>
        <c:axId val="697942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7941624"/>
        <c:crosses val="autoZero"/>
        <c:auto val="1"/>
        <c:lblAlgn val="ctr"/>
        <c:lblOffset val="100"/>
        <c:noMultiLvlLbl val="0"/>
      </c:catAx>
      <c:valAx>
        <c:axId val="69794162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97942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6D-4691-B3A2-A0C109202C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6D-4691-B3A2-A0C109202C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198.13148189999998</c:v>
                </c:pt>
                <c:pt idx="1">
                  <c:v>27.901444439999999</c:v>
                </c:pt>
                <c:pt idx="2">
                  <c:v>69.204906999999992</c:v>
                </c:pt>
                <c:pt idx="3">
                  <c:v>37.06205112</c:v>
                </c:pt>
                <c:pt idx="4">
                  <c:v>36.647030260000001</c:v>
                </c:pt>
                <c:pt idx="5">
                  <c:v>28.789741920000001</c:v>
                </c:pt>
                <c:pt idx="6">
                  <c:v>7.450661459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6D-4691-B3A2-A0C109202CC7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6D-4691-B3A2-A0C109202C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6D-4691-B3A2-A0C109202C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197.318018771129</c:v>
                </c:pt>
                <c:pt idx="1">
                  <c:v>28.095737320833798</c:v>
                </c:pt>
                <c:pt idx="2">
                  <c:v>69.091009676432904</c:v>
                </c:pt>
                <c:pt idx="3">
                  <c:v>38.139698010914501</c:v>
                </c:pt>
                <c:pt idx="4">
                  <c:v>35.590146698803295</c:v>
                </c:pt>
                <c:pt idx="5">
                  <c:v>26.981936003276502</c:v>
                </c:pt>
                <c:pt idx="6">
                  <c:v>7.4505215306546395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6D-4691-B3A2-A0C109202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96129232"/>
        <c:axId val="696129560"/>
      </c:barChart>
      <c:catAx>
        <c:axId val="6961292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6129560"/>
        <c:crosses val="autoZero"/>
        <c:auto val="1"/>
        <c:lblAlgn val="ctr"/>
        <c:lblOffset val="100"/>
        <c:noMultiLvlLbl val="0"/>
      </c:catAx>
      <c:valAx>
        <c:axId val="6961295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6129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692-4DBF-B54B-1CE41DE37257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692-4DBF-B54B-1CE41DE37257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692-4DBF-B54B-1CE41DE37257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692-4DBF-B54B-1CE41DE37257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05F-44DF-A23D-5119EF8A1D62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05F-44DF-A23D-5119EF8A1D62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05F-44DF-A23D-5119EF8A1D62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692-4DBF-B54B-1CE41DE37257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692-4DBF-B54B-1CE41DE3725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692-4DBF-B54B-1CE41DE3725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6692-4DBF-B54B-1CE41DE37257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692-4DBF-B54B-1CE41DE37257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6692-4DBF-B54B-1CE41DE3725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692-4DBF-B54B-1CE41DE3725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92-4DBF-B54B-1CE41DE372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197.318018771129</c:v>
                </c:pt>
                <c:pt idx="1">
                  <c:v>28.095737320833798</c:v>
                </c:pt>
                <c:pt idx="2">
                  <c:v>69.091009676432904</c:v>
                </c:pt>
                <c:pt idx="3">
                  <c:v>38.139698010914501</c:v>
                </c:pt>
                <c:pt idx="4">
                  <c:v>35.590146698803295</c:v>
                </c:pt>
                <c:pt idx="5">
                  <c:v>26.981936003276502</c:v>
                </c:pt>
                <c:pt idx="6">
                  <c:v>7.4505215306546395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92-4DBF-B54B-1CE41DE37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00-4CD3-BAAC-D740925C4D0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C00-4CD3-BAAC-D740925C4D0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00-4CD3-BAAC-D740925C4D0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C00-4CD3-BAAC-D740925C4D0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00-4CD3-BAAC-D740925C4D0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C00-4CD3-BAAC-D740925C4D0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00-4CD3-BAAC-D740925C4D0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157.41840097093902</c:v>
                </c:pt>
                <c:pt idx="7" formatCode="#,##0">
                  <c:v>245.24866704110602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00-4CD3-BAAC-D740925C4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7193672"/>
        <c:axId val="872233416"/>
      </c:barChart>
      <c:catAx>
        <c:axId val="8671936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2233416"/>
        <c:crosses val="autoZero"/>
        <c:auto val="1"/>
        <c:lblAlgn val="ctr"/>
        <c:lblOffset val="100"/>
        <c:noMultiLvlLbl val="0"/>
      </c:catAx>
      <c:valAx>
        <c:axId val="87223341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719367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30-4106-ABFE-A9D2B4B0A0E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730-4106-ABFE-A9D2B4B0A0E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30-4106-ABFE-A9D2B4B0A0E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730-4106-ABFE-A9D2B4B0A0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30-4106-ABFE-A9D2B4B0A0E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30-4106-ABFE-A9D2B4B0A0E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30-4106-ABFE-A9D2B4B0A0E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304.60216906141449</c:v>
                </c:pt>
                <c:pt idx="7" formatCode="#,##0">
                  <c:v>355.2269221336993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0-4106-ABFE-A9D2B4B0A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24426968"/>
        <c:axId val="524427624"/>
      </c:barChart>
      <c:catAx>
        <c:axId val="5244269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4427624"/>
        <c:crosses val="autoZero"/>
        <c:auto val="1"/>
        <c:lblAlgn val="ctr"/>
        <c:lblOffset val="100"/>
        <c:noMultiLvlLbl val="0"/>
      </c:catAx>
      <c:valAx>
        <c:axId val="52442762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244269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14-4079-BC9C-709F28985A1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814-4079-BC9C-709F28985A1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14-4079-BC9C-709F28985A1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814-4079-BC9C-709F28985A1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14-4079-BC9C-709F28985A1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814-4079-BC9C-709F28985A1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14-4079-BC9C-709F28985A1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164.99151134151452</c:v>
                </c:pt>
                <c:pt idx="7" formatCode="#,##0">
                  <c:v>246.80352927554193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14-4079-BC9C-709F28985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00011168"/>
        <c:axId val="700009856"/>
      </c:barChart>
      <c:catAx>
        <c:axId val="700011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0009856"/>
        <c:crosses val="autoZero"/>
        <c:auto val="1"/>
        <c:lblAlgn val="ctr"/>
        <c:lblOffset val="100"/>
        <c:noMultiLvlLbl val="0"/>
      </c:catAx>
      <c:valAx>
        <c:axId val="70000985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7000111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173.13962621881331</c:v>
                </c:pt>
                <c:pt idx="1">
                  <c:v>20.186551491761417</c:v>
                </c:pt>
                <c:pt idx="2">
                  <c:v>54.209202341776404</c:v>
                </c:pt>
                <c:pt idx="3">
                  <c:v>34.234038565909849</c:v>
                </c:pt>
                <c:pt idx="4">
                  <c:v>35.590146698803295</c:v>
                </c:pt>
                <c:pt idx="5">
                  <c:v>26.981936003276502</c:v>
                </c:pt>
                <c:pt idx="6">
                  <c:v>7.4505215306546395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F-41B9-A086-20DE34FA1CA1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10.407381566661401</c:v>
                </c:pt>
                <c:pt idx="1">
                  <c:v>2.507950923207261</c:v>
                </c:pt>
                <c:pt idx="2">
                  <c:v>3.957029042415602</c:v>
                </c:pt>
                <c:pt idx="3">
                  <c:v>1.1806371093673294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BF-41B9-A086-20DE34FA1CA1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13.771010985654298</c:v>
                </c:pt>
                <c:pt idx="1">
                  <c:v>5.4012349058651195</c:v>
                </c:pt>
                <c:pt idx="2">
                  <c:v>10.9247782922409</c:v>
                </c:pt>
                <c:pt idx="3">
                  <c:v>2.7250223356373202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F-41B9-A086-20DE34FA1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5725992"/>
        <c:axId val="865725664"/>
      </c:barChart>
      <c:catAx>
        <c:axId val="8657259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5725664"/>
        <c:crosses val="autoZero"/>
        <c:auto val="1"/>
        <c:lblAlgn val="ctr"/>
        <c:lblOffset val="100"/>
        <c:noMultiLvlLbl val="0"/>
      </c:catAx>
      <c:valAx>
        <c:axId val="8657256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5725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A33-43DA-B432-871788C33EF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A33-43DA-B432-871788C33EF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33-43DA-B432-871788C33EF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A33-43DA-B432-871788C33EF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33-43DA-B432-871788C33E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0.87746485240985295</c:v>
                </c:pt>
                <c:pt idx="1">
                  <c:v>0.71849160821960378</c:v>
                </c:pt>
                <c:pt idx="2">
                  <c:v>0.78460573373654552</c:v>
                </c:pt>
                <c:pt idx="3">
                  <c:v>0.89759595254563995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3-43DA-B432-871788C33EF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A33-43DA-B432-871788C33EF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A33-43DA-B432-871788C33EF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A33-43DA-B432-871788C33EF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A33-43DA-B432-871788C33EF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A33-43DA-B432-871788C33E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5.2744202640373251E-2</c:v>
                </c:pt>
                <c:pt idx="1">
                  <c:v>8.9264463664655028E-2</c:v>
                </c:pt>
                <c:pt idx="2">
                  <c:v>5.7272705391731356E-2</c:v>
                </c:pt>
                <c:pt idx="3">
                  <c:v>3.0955596686409643E-2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33-43DA-B432-871788C33EF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A33-43DA-B432-871788C33EF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A33-43DA-B432-871788C33EF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A33-43DA-B432-871788C33EF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A33-43DA-B432-871788C33EF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A33-43DA-B432-871788C33E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6.9790944949773809E-2</c:v>
                </c:pt>
                <c:pt idx="1">
                  <c:v>0.19224392811574118</c:v>
                </c:pt>
                <c:pt idx="2">
                  <c:v>0.15812156087172316</c:v>
                </c:pt>
                <c:pt idx="3">
                  <c:v>7.1448450767950394E-2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33-43DA-B432-871788C33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5814504"/>
        <c:axId val="865815816"/>
      </c:barChart>
      <c:catAx>
        <c:axId val="8658145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5815816"/>
        <c:crosses val="autoZero"/>
        <c:auto val="1"/>
        <c:lblAlgn val="ctr"/>
        <c:lblOffset val="100"/>
        <c:noMultiLvlLbl val="0"/>
      </c:catAx>
      <c:valAx>
        <c:axId val="86581581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5814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136.67143201362893</c:v>
                </c:pt>
                <c:pt idx="7" formatCode="#,##0">
                  <c:v>215.12059083736682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EC-4545-B054-E4964123070B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7.5533463601621005</c:v>
                </c:pt>
                <c:pt idx="7" formatCode="#,##0">
                  <c:v>10.499652281489499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EC-4545-B054-E4964123070B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13.193622597147998</c:v>
                </c:pt>
                <c:pt idx="7" formatCode="#,##0">
                  <c:v>19.628423922249702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EC-4545-B054-E49641230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02421928"/>
        <c:axId val="402420288"/>
      </c:barChart>
      <c:catAx>
        <c:axId val="4024219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402420288"/>
        <c:crosses val="autoZero"/>
        <c:auto val="1"/>
        <c:lblAlgn val="ctr"/>
        <c:lblOffset val="100"/>
        <c:noMultiLvlLbl val="0"/>
      </c:catAx>
      <c:valAx>
        <c:axId val="40242028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4024219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40-4296-99CE-CAD5692A24C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240-4296-99CE-CAD5692A2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40-4296-99CE-CAD5692A2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240-4296-99CE-CAD5692A2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40-4296-99CE-CAD5692A24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240-4296-99CE-CAD5692A24C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40-4296-99CE-CAD5692A2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0.86820493138448163</c:v>
                </c:pt>
                <c:pt idx="7" formatCode="0%">
                  <c:v>0.87715294616182582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40-4296-99CE-CAD5692A24C4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240-4296-99CE-CAD5692A24C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240-4296-99CE-CAD5692A2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240-4296-99CE-CAD5692A2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240-4296-99CE-CAD5692A2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240-4296-99CE-CAD5692A24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40-4296-99CE-CAD5692A24C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240-4296-99CE-CAD5692A2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4.7982613935689276E-2</c:v>
                </c:pt>
                <c:pt idx="7" formatCode="0%">
                  <c:v>4.2812270534092881E-2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40-4296-99CE-CAD5692A24C4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240-4296-99CE-CAD5692A24C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240-4296-99CE-CAD5692A2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240-4296-99CE-CAD5692A2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240-4296-99CE-CAD5692A2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240-4296-99CE-CAD5692A24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240-4296-99CE-CAD5692A24C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240-4296-99CE-CAD5692A2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8.3812454679829146E-2</c:v>
                </c:pt>
                <c:pt idx="7" formatCode="0%">
                  <c:v>8.0034783304081286E-2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40-4296-99CE-CAD5692A2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3032552"/>
        <c:axId val="863032880"/>
      </c:barChart>
      <c:catAx>
        <c:axId val="8630325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3032880"/>
        <c:crosses val="autoZero"/>
        <c:auto val="1"/>
        <c:lblAlgn val="ctr"/>
        <c:lblOffset val="100"/>
        <c:noMultiLvlLbl val="0"/>
      </c:catAx>
      <c:valAx>
        <c:axId val="86303288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3032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1" customWidth="1"/>
    <col min="2" max="2" width="57.6640625" style="31" customWidth="1"/>
    <col min="3" max="16384" width="11.44140625" style="32"/>
  </cols>
  <sheetData>
    <row r="1" spans="1:2" ht="18" x14ac:dyDescent="0.3">
      <c r="A1" s="30" t="s">
        <v>54</v>
      </c>
    </row>
    <row r="2" spans="1:2" ht="18" x14ac:dyDescent="0.3">
      <c r="A2" s="30" t="s">
        <v>55</v>
      </c>
    </row>
    <row r="4" spans="1:2" ht="13.8" x14ac:dyDescent="0.3">
      <c r="A4" s="61" t="s">
        <v>126</v>
      </c>
      <c r="B4" s="62"/>
    </row>
    <row r="5" spans="1:2" ht="13.8" x14ac:dyDescent="0.3">
      <c r="A5" s="63"/>
      <c r="B5" s="64"/>
    </row>
    <row r="6" spans="1:2" x14ac:dyDescent="0.3">
      <c r="A6" s="33" t="s">
        <v>56</v>
      </c>
      <c r="B6" s="34" t="s">
        <v>57</v>
      </c>
    </row>
    <row r="7" spans="1:2" x14ac:dyDescent="0.3">
      <c r="A7" s="35"/>
      <c r="B7" s="36"/>
    </row>
    <row r="8" spans="1:2" x14ac:dyDescent="0.3">
      <c r="A8" s="33" t="s">
        <v>58</v>
      </c>
      <c r="B8" s="34" t="s">
        <v>123</v>
      </c>
    </row>
    <row r="9" spans="1:2" x14ac:dyDescent="0.3">
      <c r="A9" s="37" t="s">
        <v>59</v>
      </c>
      <c r="B9" s="38">
        <v>6</v>
      </c>
    </row>
    <row r="10" spans="1:2" x14ac:dyDescent="0.3">
      <c r="A10" s="35"/>
      <c r="B10" s="36"/>
    </row>
    <row r="11" spans="1:2" x14ac:dyDescent="0.3">
      <c r="A11" s="33" t="s">
        <v>60</v>
      </c>
      <c r="B11" s="52"/>
    </row>
    <row r="12" spans="1:2" x14ac:dyDescent="0.3">
      <c r="A12" s="37" t="s">
        <v>61</v>
      </c>
      <c r="B12" s="68">
        <v>7</v>
      </c>
    </row>
    <row r="13" spans="1:2" x14ac:dyDescent="0.3">
      <c r="A13" s="35"/>
      <c r="B13" s="53"/>
    </row>
    <row r="14" spans="1:2" x14ac:dyDescent="0.3">
      <c r="A14" s="58" t="s">
        <v>18</v>
      </c>
      <c r="B14" s="60" t="s">
        <v>124</v>
      </c>
    </row>
    <row r="15" spans="1:2" x14ac:dyDescent="0.3">
      <c r="A15" s="59"/>
      <c r="B15" s="54"/>
    </row>
    <row r="16" spans="1:2" x14ac:dyDescent="0.3">
      <c r="A16" s="57" t="s">
        <v>62</v>
      </c>
      <c r="B16" s="60" t="s">
        <v>125</v>
      </c>
    </row>
    <row r="17" spans="1:2" x14ac:dyDescent="0.3">
      <c r="A17" s="57"/>
      <c r="B17" s="55"/>
    </row>
    <row r="18" spans="1:2" x14ac:dyDescent="0.3">
      <c r="A18" s="57"/>
      <c r="B18" s="55"/>
    </row>
    <row r="19" spans="1:2" x14ac:dyDescent="0.3">
      <c r="A19" s="57"/>
      <c r="B19" s="55"/>
    </row>
    <row r="20" spans="1:2" x14ac:dyDescent="0.3">
      <c r="A20" s="57"/>
      <c r="B20" s="55"/>
    </row>
    <row r="21" spans="1:2" x14ac:dyDescent="0.3">
      <c r="A21" s="59"/>
      <c r="B21" s="56"/>
    </row>
    <row r="23" spans="1:2" ht="17.100000000000001" customHeight="1" x14ac:dyDescent="0.3">
      <c r="A23" s="39" t="s">
        <v>63</v>
      </c>
    </row>
    <row r="24" spans="1:2" ht="15" customHeight="1" x14ac:dyDescent="0.3">
      <c r="A24" s="40" t="s">
        <v>64</v>
      </c>
    </row>
    <row r="25" spans="1:2" ht="15" customHeight="1" x14ac:dyDescent="0.3">
      <c r="A25" s="40" t="s">
        <v>65</v>
      </c>
    </row>
    <row r="26" spans="1:2" ht="15" customHeight="1" x14ac:dyDescent="0.3">
      <c r="A26" s="40" t="s">
        <v>66</v>
      </c>
    </row>
    <row r="27" spans="1:2" ht="15" customHeight="1" x14ac:dyDescent="0.3">
      <c r="A27" s="40" t="s">
        <v>67</v>
      </c>
    </row>
    <row r="28" spans="1:2" ht="15" customHeight="1" x14ac:dyDescent="0.3">
      <c r="A28" s="40" t="s">
        <v>68</v>
      </c>
    </row>
    <row r="29" spans="1:2" ht="15" customHeight="1" x14ac:dyDescent="0.3">
      <c r="A29" s="40" t="s">
        <v>69</v>
      </c>
    </row>
    <row r="30" spans="1:2" ht="15" customHeight="1" x14ac:dyDescent="0.3">
      <c r="A30" s="40" t="s">
        <v>70</v>
      </c>
    </row>
    <row r="31" spans="1:2" x14ac:dyDescent="0.3">
      <c r="A31" s="40"/>
    </row>
    <row r="32" spans="1:2" s="31" customFormat="1" x14ac:dyDescent="0.25">
      <c r="A32" s="40"/>
    </row>
    <row r="33" spans="1:1" s="31" customFormat="1" x14ac:dyDescent="0.25">
      <c r="A33" s="40"/>
    </row>
    <row r="34" spans="1:1" s="31" customFormat="1" x14ac:dyDescent="0.25">
      <c r="A34" s="41" t="s">
        <v>55</v>
      </c>
    </row>
    <row r="35" spans="1:1" s="31" customFormat="1" x14ac:dyDescent="0.25">
      <c r="A35" s="41" t="s">
        <v>71</v>
      </c>
    </row>
    <row r="36" spans="1:1" s="31" customFormat="1" x14ac:dyDescent="0.25">
      <c r="A36" s="41" t="s">
        <v>72</v>
      </c>
    </row>
    <row r="37" spans="1:1" s="31" customFormat="1" x14ac:dyDescent="0.25">
      <c r="A37" s="41"/>
    </row>
    <row r="38" spans="1:1" s="31" customFormat="1" x14ac:dyDescent="0.25">
      <c r="A38" s="41" t="s">
        <v>73</v>
      </c>
    </row>
    <row r="39" spans="1:1" s="31" customFormat="1" x14ac:dyDescent="0.25">
      <c r="A39" s="41" t="s">
        <v>54</v>
      </c>
    </row>
    <row r="40" spans="1:1" s="31" customFormat="1" x14ac:dyDescent="0.25">
      <c r="A40" s="41" t="s">
        <v>74</v>
      </c>
    </row>
    <row r="41" spans="1:1" s="31" customFormat="1" x14ac:dyDescent="0.25">
      <c r="A41" s="42" t="s">
        <v>75</v>
      </c>
    </row>
    <row r="42" spans="1:1" s="31" customFormat="1" x14ac:dyDescent="0.25">
      <c r="A42" s="41"/>
    </row>
    <row r="43" spans="1:1" s="31" customFormat="1" x14ac:dyDescent="0.25">
      <c r="A43" s="41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51" customWidth="1"/>
    <col min="2" max="2" width="70.6640625" style="51" customWidth="1"/>
    <col min="3" max="16384" width="11.44140625" style="43"/>
  </cols>
  <sheetData>
    <row r="1" spans="1:2" x14ac:dyDescent="0.3">
      <c r="A1" s="65" t="s">
        <v>77</v>
      </c>
      <c r="B1" s="65" t="s">
        <v>78</v>
      </c>
    </row>
    <row r="2" spans="1:2" x14ac:dyDescent="0.3">
      <c r="A2" s="66"/>
      <c r="B2" s="66"/>
    </row>
    <row r="3" spans="1:2" x14ac:dyDescent="0.3">
      <c r="A3" s="44" t="s">
        <v>20</v>
      </c>
      <c r="B3" s="45" t="s">
        <v>79</v>
      </c>
    </row>
    <row r="4" spans="1:2" x14ac:dyDescent="0.3">
      <c r="A4" s="46" t="s">
        <v>26</v>
      </c>
      <c r="B4" s="47" t="s">
        <v>80</v>
      </c>
    </row>
    <row r="5" spans="1:2" x14ac:dyDescent="0.3">
      <c r="A5" s="46" t="s">
        <v>0</v>
      </c>
      <c r="B5" s="47" t="s">
        <v>81</v>
      </c>
    </row>
    <row r="6" spans="1:2" ht="28.8" x14ac:dyDescent="0.3">
      <c r="A6" s="46" t="s">
        <v>27</v>
      </c>
      <c r="B6" s="47" t="s">
        <v>82</v>
      </c>
    </row>
    <row r="7" spans="1:2" x14ac:dyDescent="0.3">
      <c r="A7" s="46" t="s">
        <v>21</v>
      </c>
      <c r="B7" s="47" t="s">
        <v>83</v>
      </c>
    </row>
    <row r="8" spans="1:2" ht="28.8" x14ac:dyDescent="0.3">
      <c r="A8" s="46" t="s">
        <v>22</v>
      </c>
      <c r="B8" s="47" t="s">
        <v>84</v>
      </c>
    </row>
    <row r="9" spans="1:2" ht="43.2" x14ac:dyDescent="0.3">
      <c r="A9" s="46" t="s">
        <v>23</v>
      </c>
      <c r="B9" s="47" t="s">
        <v>85</v>
      </c>
    </row>
    <row r="10" spans="1:2" ht="16.2" x14ac:dyDescent="0.3">
      <c r="A10" s="46" t="s">
        <v>86</v>
      </c>
      <c r="B10" s="47" t="s">
        <v>87</v>
      </c>
    </row>
    <row r="11" spans="1:2" ht="43.2" x14ac:dyDescent="0.3">
      <c r="A11" s="46" t="s">
        <v>24</v>
      </c>
      <c r="B11" s="47" t="s">
        <v>88</v>
      </c>
    </row>
    <row r="12" spans="1:2" ht="16.2" x14ac:dyDescent="0.3">
      <c r="A12" s="46" t="s">
        <v>89</v>
      </c>
      <c r="B12" s="48" t="s">
        <v>90</v>
      </c>
    </row>
    <row r="13" spans="1:2" ht="16.2" x14ac:dyDescent="0.3">
      <c r="A13" s="46" t="s">
        <v>91</v>
      </c>
      <c r="B13" s="48" t="s">
        <v>92</v>
      </c>
    </row>
    <row r="14" spans="1:2" x14ac:dyDescent="0.3">
      <c r="A14" s="46" t="s">
        <v>28</v>
      </c>
      <c r="B14" s="48" t="s">
        <v>93</v>
      </c>
    </row>
    <row r="15" spans="1:2" x14ac:dyDescent="0.3">
      <c r="A15" s="46" t="s">
        <v>29</v>
      </c>
      <c r="B15" s="48" t="s">
        <v>94</v>
      </c>
    </row>
    <row r="16" spans="1:2" x14ac:dyDescent="0.3">
      <c r="A16" s="46" t="s">
        <v>30</v>
      </c>
      <c r="B16" s="48" t="s">
        <v>95</v>
      </c>
    </row>
    <row r="17" spans="1:2" ht="28.8" x14ac:dyDescent="0.3">
      <c r="A17" s="46" t="s">
        <v>31</v>
      </c>
      <c r="B17" s="48" t="s">
        <v>96</v>
      </c>
    </row>
    <row r="18" spans="1:2" x14ac:dyDescent="0.3">
      <c r="A18" s="46" t="s">
        <v>32</v>
      </c>
      <c r="B18" s="48" t="s">
        <v>97</v>
      </c>
    </row>
    <row r="19" spans="1:2" x14ac:dyDescent="0.3">
      <c r="A19" s="46" t="s">
        <v>33</v>
      </c>
      <c r="B19" s="48" t="s">
        <v>98</v>
      </c>
    </row>
    <row r="20" spans="1:2" ht="28.8" x14ac:dyDescent="0.3">
      <c r="A20" s="46" t="s">
        <v>34</v>
      </c>
      <c r="B20" s="48" t="s">
        <v>99</v>
      </c>
    </row>
    <row r="21" spans="1:2" x14ac:dyDescent="0.3">
      <c r="A21" s="46" t="s">
        <v>35</v>
      </c>
      <c r="B21" s="48" t="s">
        <v>100</v>
      </c>
    </row>
    <row r="22" spans="1:2" ht="16.2" x14ac:dyDescent="0.3">
      <c r="A22" s="46" t="s">
        <v>101</v>
      </c>
      <c r="B22" s="48" t="s">
        <v>102</v>
      </c>
    </row>
    <row r="23" spans="1:2" ht="43.2" x14ac:dyDescent="0.3">
      <c r="A23" s="46" t="s">
        <v>103</v>
      </c>
      <c r="B23" s="48" t="s">
        <v>104</v>
      </c>
    </row>
    <row r="24" spans="1:2" x14ac:dyDescent="0.3">
      <c r="A24" s="46" t="s">
        <v>36</v>
      </c>
      <c r="B24" s="48" t="s">
        <v>105</v>
      </c>
    </row>
    <row r="25" spans="1:2" x14ac:dyDescent="0.3">
      <c r="A25" s="46" t="s">
        <v>37</v>
      </c>
      <c r="B25" s="48" t="s">
        <v>106</v>
      </c>
    </row>
    <row r="26" spans="1:2" x14ac:dyDescent="0.3">
      <c r="A26" s="46" t="s">
        <v>38</v>
      </c>
      <c r="B26" s="48" t="s">
        <v>107</v>
      </c>
    </row>
    <row r="27" spans="1:2" x14ac:dyDescent="0.3">
      <c r="A27" s="46" t="s">
        <v>39</v>
      </c>
      <c r="B27" s="48" t="s">
        <v>108</v>
      </c>
    </row>
    <row r="28" spans="1:2" x14ac:dyDescent="0.3">
      <c r="A28" s="46" t="s">
        <v>40</v>
      </c>
      <c r="B28" s="48" t="s">
        <v>109</v>
      </c>
    </row>
    <row r="29" spans="1:2" x14ac:dyDescent="0.3">
      <c r="A29" s="46" t="s">
        <v>41</v>
      </c>
      <c r="B29" s="48" t="s">
        <v>110</v>
      </c>
    </row>
    <row r="30" spans="1:2" x14ac:dyDescent="0.3">
      <c r="A30" s="46" t="s">
        <v>42</v>
      </c>
      <c r="B30" s="48" t="s">
        <v>111</v>
      </c>
    </row>
    <row r="31" spans="1:2" x14ac:dyDescent="0.3">
      <c r="A31" s="46" t="s">
        <v>43</v>
      </c>
      <c r="B31" s="48" t="s">
        <v>112</v>
      </c>
    </row>
    <row r="32" spans="1:2" x14ac:dyDescent="0.3">
      <c r="A32" s="46" t="s">
        <v>44</v>
      </c>
      <c r="B32" s="48" t="s">
        <v>113</v>
      </c>
    </row>
    <row r="33" spans="1:2" x14ac:dyDescent="0.3">
      <c r="A33" s="46" t="s">
        <v>45</v>
      </c>
      <c r="B33" s="48" t="s">
        <v>114</v>
      </c>
    </row>
    <row r="34" spans="1:2" x14ac:dyDescent="0.3">
      <c r="A34" s="46" t="s">
        <v>46</v>
      </c>
      <c r="B34" s="48" t="s">
        <v>115</v>
      </c>
    </row>
    <row r="35" spans="1:2" x14ac:dyDescent="0.3">
      <c r="A35" s="46" t="s">
        <v>47</v>
      </c>
      <c r="B35" s="48" t="s">
        <v>116</v>
      </c>
    </row>
    <row r="36" spans="1:2" x14ac:dyDescent="0.3">
      <c r="A36" s="46" t="s">
        <v>48</v>
      </c>
      <c r="B36" s="48" t="s">
        <v>117</v>
      </c>
    </row>
    <row r="37" spans="1:2" ht="28.8" x14ac:dyDescent="0.3">
      <c r="A37" s="46" t="s">
        <v>49</v>
      </c>
      <c r="B37" s="48" t="s">
        <v>118</v>
      </c>
    </row>
    <row r="38" spans="1:2" x14ac:dyDescent="0.3">
      <c r="A38" s="46" t="s">
        <v>119</v>
      </c>
      <c r="B38" s="48" t="s">
        <v>120</v>
      </c>
    </row>
    <row r="39" spans="1:2" x14ac:dyDescent="0.3">
      <c r="A39" s="49" t="s">
        <v>121</v>
      </c>
      <c r="B39" s="50" t="s">
        <v>122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197.318018771129</v>
      </c>
      <c r="D2" s="7">
        <f t="shared" ref="D2:D8" si="0">C2/$C$11</f>
        <v>0.49002770389265315</v>
      </c>
      <c r="E2" s="6">
        <v>7782</v>
      </c>
      <c r="F2" s="6">
        <v>730</v>
      </c>
      <c r="G2" s="6">
        <f>(C2*10000)/E2</f>
        <v>253.55695036125547</v>
      </c>
      <c r="H2" s="6">
        <f>(C2*10000)/F2</f>
        <v>2702.9865585086163</v>
      </c>
      <c r="I2" s="6">
        <f>(C2*10000)/(E2+F2)</f>
        <v>231.81158220292411</v>
      </c>
    </row>
    <row r="3" spans="1:9" ht="15" customHeight="1" x14ac:dyDescent="0.3">
      <c r="A3" s="8">
        <v>12</v>
      </c>
      <c r="B3" s="8" t="s">
        <v>2</v>
      </c>
      <c r="C3" s="9">
        <v>28.095737320833798</v>
      </c>
      <c r="D3" s="10">
        <f t="shared" si="0"/>
        <v>6.9774112543003891E-2</v>
      </c>
      <c r="E3" s="9">
        <v>63</v>
      </c>
      <c r="F3" s="9">
        <v>1536</v>
      </c>
      <c r="G3" s="9">
        <f t="shared" ref="G3:G8" si="1">(C3*10000)/E3</f>
        <v>4459.6408445767938</v>
      </c>
      <c r="H3" s="9">
        <f t="shared" ref="H3:H8" si="2">(C3*10000)/F3</f>
        <v>182.91495651584503</v>
      </c>
      <c r="I3" s="9">
        <f t="shared" ref="I3:I8" si="3">(C3*10000)/(E3+F3)</f>
        <v>175.70817586512695</v>
      </c>
    </row>
    <row r="4" spans="1:9" ht="15" customHeight="1" x14ac:dyDescent="0.3">
      <c r="A4" s="8">
        <v>13</v>
      </c>
      <c r="B4" s="8" t="s">
        <v>3</v>
      </c>
      <c r="C4" s="9">
        <v>69.091009676432904</v>
      </c>
      <c r="D4" s="10">
        <f t="shared" si="0"/>
        <v>0.17158346228196206</v>
      </c>
      <c r="E4" s="9">
        <v>2258</v>
      </c>
      <c r="F4" s="9">
        <v>1673</v>
      </c>
      <c r="G4" s="9">
        <f t="shared" si="1"/>
        <v>305.98321380174002</v>
      </c>
      <c r="H4" s="9">
        <f t="shared" si="2"/>
        <v>412.97674642219306</v>
      </c>
      <c r="I4" s="9">
        <f t="shared" si="3"/>
        <v>175.75937338192037</v>
      </c>
    </row>
    <row r="5" spans="1:9" ht="15" customHeight="1" x14ac:dyDescent="0.3">
      <c r="A5" s="8">
        <v>14</v>
      </c>
      <c r="B5" s="8" t="s">
        <v>4</v>
      </c>
      <c r="C5" s="9">
        <v>38.139698010914501</v>
      </c>
      <c r="D5" s="10">
        <f t="shared" si="0"/>
        <v>9.4717698666566055E-2</v>
      </c>
      <c r="E5" s="9">
        <v>1788</v>
      </c>
      <c r="F5" s="9">
        <v>2408</v>
      </c>
      <c r="G5" s="9">
        <f t="shared" si="1"/>
        <v>213.30927299169184</v>
      </c>
      <c r="H5" s="9">
        <f t="shared" si="2"/>
        <v>158.38745021143896</v>
      </c>
      <c r="I5" s="9">
        <f t="shared" si="3"/>
        <v>90.895371808661821</v>
      </c>
    </row>
    <row r="6" spans="1:9" ht="15" customHeight="1" x14ac:dyDescent="0.3">
      <c r="A6" s="8">
        <v>15</v>
      </c>
      <c r="B6" s="8" t="s">
        <v>5</v>
      </c>
      <c r="C6" s="9">
        <v>35.590146698803295</v>
      </c>
      <c r="D6" s="10">
        <f t="shared" si="0"/>
        <v>8.8386037811611459E-2</v>
      </c>
      <c r="E6" s="9">
        <v>164</v>
      </c>
      <c r="F6" s="9">
        <v>1042</v>
      </c>
      <c r="G6" s="9">
        <f t="shared" si="1"/>
        <v>2170.1308962684939</v>
      </c>
      <c r="H6" s="9">
        <f t="shared" si="2"/>
        <v>341.55611035319862</v>
      </c>
      <c r="I6" s="9">
        <f t="shared" si="3"/>
        <v>295.10901076951325</v>
      </c>
    </row>
    <row r="7" spans="1:9" ht="15" customHeight="1" x14ac:dyDescent="0.3">
      <c r="A7" s="8">
        <v>16</v>
      </c>
      <c r="B7" s="8" t="s">
        <v>6</v>
      </c>
      <c r="C7" s="9">
        <v>26.981936003276502</v>
      </c>
      <c r="D7" s="10">
        <f t="shared" si="0"/>
        <v>6.7008052425259215E-2</v>
      </c>
      <c r="E7" s="9">
        <v>0</v>
      </c>
      <c r="F7" s="9">
        <v>0</v>
      </c>
      <c r="G7" s="9">
        <v>0</v>
      </c>
      <c r="H7" s="9">
        <v>0</v>
      </c>
      <c r="I7" s="9">
        <v>0</v>
      </c>
    </row>
    <row r="8" spans="1:9" ht="15" customHeight="1" x14ac:dyDescent="0.3">
      <c r="A8" s="8">
        <v>17</v>
      </c>
      <c r="B8" s="8" t="s">
        <v>7</v>
      </c>
      <c r="C8" s="9">
        <v>7.4505215306546395</v>
      </c>
      <c r="D8" s="10">
        <f t="shared" si="0"/>
        <v>1.8502932378944334E-2</v>
      </c>
      <c r="E8" s="9">
        <v>17</v>
      </c>
      <c r="F8" s="9">
        <v>17</v>
      </c>
      <c r="G8" s="9">
        <f t="shared" si="1"/>
        <v>4382.659723914494</v>
      </c>
      <c r="H8" s="9">
        <f t="shared" si="2"/>
        <v>4382.659723914494</v>
      </c>
      <c r="I8" s="9">
        <f t="shared" si="3"/>
        <v>2191.329861957247</v>
      </c>
    </row>
    <row r="9" spans="1:9" ht="15" customHeight="1" x14ac:dyDescent="0.3">
      <c r="A9" s="8">
        <v>18</v>
      </c>
      <c r="B9" s="8" t="s">
        <v>18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</row>
    <row r="10" spans="1:9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67"/>
      <c r="B11" s="67"/>
      <c r="C11" s="11">
        <f>SUM(C2:C10)</f>
        <v>402.66706801204458</v>
      </c>
      <c r="D11" s="12"/>
      <c r="E11" s="11">
        <f>SUM(E2:E10)</f>
        <v>12072</v>
      </c>
      <c r="F11" s="11">
        <f>SUM(F2:F10)</f>
        <v>7406</v>
      </c>
      <c r="G11" s="11">
        <f>(C11*10000)/E11</f>
        <v>333.55456263423179</v>
      </c>
      <c r="H11" s="11">
        <f>(C11*10000)/F11</f>
        <v>543.70384554691407</v>
      </c>
      <c r="I11" s="11">
        <f>(C11*10000)/(E11+F11)</f>
        <v>206.72916521821779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9</v>
      </c>
      <c r="C2" s="14" t="s">
        <v>53</v>
      </c>
      <c r="D2" s="14" t="s">
        <v>53</v>
      </c>
      <c r="E2" s="14" t="s">
        <v>53</v>
      </c>
      <c r="F2" s="14" t="s">
        <v>53</v>
      </c>
      <c r="G2" s="14" t="s">
        <v>53</v>
      </c>
      <c r="H2" s="14" t="s">
        <v>53</v>
      </c>
      <c r="I2" s="14" t="s">
        <v>53</v>
      </c>
    </row>
    <row r="3" spans="1:9" ht="15" customHeight="1" x14ac:dyDescent="0.3">
      <c r="A3" s="8">
        <v>12</v>
      </c>
      <c r="B3" s="8" t="s">
        <v>10</v>
      </c>
      <c r="C3" s="13" t="s">
        <v>53</v>
      </c>
      <c r="D3" s="13" t="s">
        <v>53</v>
      </c>
      <c r="E3" s="13" t="s">
        <v>53</v>
      </c>
      <c r="F3" s="13" t="s">
        <v>53</v>
      </c>
      <c r="G3" s="13" t="s">
        <v>53</v>
      </c>
      <c r="H3" s="13" t="s">
        <v>53</v>
      </c>
      <c r="I3" s="13" t="s">
        <v>53</v>
      </c>
    </row>
    <row r="4" spans="1:9" ht="15" customHeight="1" x14ac:dyDescent="0.3">
      <c r="A4" s="8">
        <v>13</v>
      </c>
      <c r="B4" s="8" t="s">
        <v>11</v>
      </c>
      <c r="C4" s="13" t="s">
        <v>53</v>
      </c>
      <c r="D4" s="13" t="s">
        <v>53</v>
      </c>
      <c r="E4" s="13" t="s">
        <v>53</v>
      </c>
      <c r="F4" s="13" t="s">
        <v>53</v>
      </c>
      <c r="G4" s="13" t="s">
        <v>53</v>
      </c>
      <c r="H4" s="13" t="s">
        <v>53</v>
      </c>
      <c r="I4" s="13" t="s">
        <v>53</v>
      </c>
    </row>
    <row r="5" spans="1:9" ht="15" customHeight="1" x14ac:dyDescent="0.3">
      <c r="A5" s="8">
        <v>21</v>
      </c>
      <c r="B5" s="8" t="s">
        <v>12</v>
      </c>
      <c r="C5" s="13" t="s">
        <v>53</v>
      </c>
      <c r="D5" s="13" t="s">
        <v>53</v>
      </c>
      <c r="E5" s="13" t="s">
        <v>53</v>
      </c>
      <c r="F5" s="13" t="s">
        <v>53</v>
      </c>
      <c r="G5" s="13" t="s">
        <v>53</v>
      </c>
      <c r="H5" s="13" t="s">
        <v>53</v>
      </c>
      <c r="I5" s="13" t="s">
        <v>53</v>
      </c>
    </row>
    <row r="6" spans="1:9" ht="15" customHeight="1" x14ac:dyDescent="0.3">
      <c r="A6" s="8">
        <v>22</v>
      </c>
      <c r="B6" s="8" t="s">
        <v>13</v>
      </c>
      <c r="C6" s="13" t="s">
        <v>53</v>
      </c>
      <c r="D6" s="13" t="s">
        <v>53</v>
      </c>
      <c r="E6" s="13" t="s">
        <v>53</v>
      </c>
      <c r="F6" s="13" t="s">
        <v>53</v>
      </c>
      <c r="G6" s="13" t="s">
        <v>53</v>
      </c>
      <c r="H6" s="13" t="s">
        <v>53</v>
      </c>
      <c r="I6" s="13" t="s">
        <v>53</v>
      </c>
    </row>
    <row r="7" spans="1:9" ht="15" customHeight="1" x14ac:dyDescent="0.3">
      <c r="A7" s="8">
        <v>23</v>
      </c>
      <c r="B7" s="8" t="s">
        <v>14</v>
      </c>
      <c r="C7" s="13" t="s">
        <v>53</v>
      </c>
      <c r="D7" s="13" t="s">
        <v>53</v>
      </c>
      <c r="E7" s="13" t="s">
        <v>53</v>
      </c>
      <c r="F7" s="13" t="s">
        <v>53</v>
      </c>
      <c r="G7" s="13" t="s">
        <v>53</v>
      </c>
      <c r="H7" s="13" t="s">
        <v>53</v>
      </c>
      <c r="I7" s="13" t="s">
        <v>53</v>
      </c>
    </row>
    <row r="8" spans="1:9" ht="15" customHeight="1" x14ac:dyDescent="0.3">
      <c r="A8" s="8">
        <v>31</v>
      </c>
      <c r="B8" s="8" t="s">
        <v>15</v>
      </c>
      <c r="C8" s="9">
        <v>157.41840097093902</v>
      </c>
      <c r="D8" s="10">
        <f>C8/$C$11</f>
        <v>0.3909393478540692</v>
      </c>
      <c r="E8" s="9">
        <v>5168</v>
      </c>
      <c r="F8" s="9">
        <v>4373</v>
      </c>
      <c r="G8" s="9">
        <f t="shared" ref="G8:G9" si="0">(C8*10000)/E8</f>
        <v>304.60216906141449</v>
      </c>
      <c r="H8" s="9">
        <f t="shared" ref="H8:H9" si="1">(C8*10000)/F8</f>
        <v>359.97804932755321</v>
      </c>
      <c r="I8" s="9">
        <f t="shared" ref="I8:I9" si="2">(C8*10000)/(E8+F8)</f>
        <v>164.99151134151452</v>
      </c>
    </row>
    <row r="9" spans="1:9" ht="15" customHeight="1" x14ac:dyDescent="0.3">
      <c r="A9" s="8">
        <v>32</v>
      </c>
      <c r="B9" s="8" t="s">
        <v>16</v>
      </c>
      <c r="C9" s="9">
        <v>245.24866704110602</v>
      </c>
      <c r="D9" s="10">
        <f>C9/$C$11</f>
        <v>0.60906065214593075</v>
      </c>
      <c r="E9" s="9">
        <v>6904</v>
      </c>
      <c r="F9" s="9">
        <v>3033</v>
      </c>
      <c r="G9" s="9">
        <f t="shared" si="0"/>
        <v>355.2269221336993</v>
      </c>
      <c r="H9" s="9">
        <f t="shared" si="1"/>
        <v>808.60094639335978</v>
      </c>
      <c r="I9" s="9">
        <f t="shared" si="2"/>
        <v>246.80352927554193</v>
      </c>
    </row>
    <row r="10" spans="1:9" ht="15" customHeight="1" x14ac:dyDescent="0.3">
      <c r="A10" s="8">
        <v>33</v>
      </c>
      <c r="B10" s="8" t="s">
        <v>17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67"/>
      <c r="B11" s="67"/>
      <c r="C11" s="11">
        <f>SUM(C2:C10)</f>
        <v>402.66706801204504</v>
      </c>
      <c r="D11" s="12"/>
      <c r="E11" s="11">
        <f>SUM(E2:E10)</f>
        <v>12072</v>
      </c>
      <c r="F11" s="11">
        <f>SUM(F2:F10)</f>
        <v>7406</v>
      </c>
      <c r="G11" s="11">
        <f>(C11*10000)/E11</f>
        <v>333.55456263423213</v>
      </c>
      <c r="H11" s="11">
        <f>(C11*10000)/F11</f>
        <v>543.70384554691475</v>
      </c>
      <c r="I11" s="11">
        <f>(C11*10000)/(E11+F11)</f>
        <v>206.72916521821801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5">
        <v>13.771010985654298</v>
      </c>
      <c r="D2" s="15">
        <v>24.1783925523157</v>
      </c>
      <c r="E2" s="15">
        <v>173.13962621881331</v>
      </c>
      <c r="F2" s="15">
        <v>10.407381566661401</v>
      </c>
      <c r="G2" s="15">
        <v>13.771010985654298</v>
      </c>
      <c r="H2" s="16">
        <f>E2/SUM($E2:$G2)</f>
        <v>0.87746485240985295</v>
      </c>
      <c r="I2" s="16">
        <f t="shared" ref="I2:J2" si="0">F2/SUM($E2:$G2)</f>
        <v>5.2744202640373251E-2</v>
      </c>
      <c r="J2" s="16">
        <f t="shared" si="0"/>
        <v>6.9790944949773809E-2</v>
      </c>
    </row>
    <row r="3" spans="1:10" ht="15" customHeight="1" x14ac:dyDescent="0.3">
      <c r="A3" s="8">
        <v>12</v>
      </c>
      <c r="B3" s="8" t="s">
        <v>2</v>
      </c>
      <c r="C3" s="17">
        <v>5.4012349058651195</v>
      </c>
      <c r="D3" s="17">
        <v>7.9091858290723804</v>
      </c>
      <c r="E3" s="17">
        <v>20.186551491761417</v>
      </c>
      <c r="F3" s="17">
        <v>2.507950923207261</v>
      </c>
      <c r="G3" s="17">
        <v>5.4012349058651195</v>
      </c>
      <c r="H3" s="18">
        <f t="shared" ref="H3:H11" si="1">E3/SUM($E3:$G3)</f>
        <v>0.71849160821960378</v>
      </c>
      <c r="I3" s="18">
        <f t="shared" ref="I3:I11" si="2">F3/SUM($E3:$G3)</f>
        <v>8.9264463664655028E-2</v>
      </c>
      <c r="J3" s="18">
        <f t="shared" ref="J3:J11" si="3">G3/SUM($E3:$G3)</f>
        <v>0.19224392811574118</v>
      </c>
    </row>
    <row r="4" spans="1:10" ht="15" customHeight="1" x14ac:dyDescent="0.3">
      <c r="A4" s="8">
        <v>13</v>
      </c>
      <c r="B4" s="8" t="s">
        <v>3</v>
      </c>
      <c r="C4" s="17">
        <v>10.9247782922409</v>
      </c>
      <c r="D4" s="17">
        <v>14.881807334656502</v>
      </c>
      <c r="E4" s="17">
        <v>54.209202341776404</v>
      </c>
      <c r="F4" s="17">
        <v>3.957029042415602</v>
      </c>
      <c r="G4" s="17">
        <v>10.9247782922409</v>
      </c>
      <c r="H4" s="18">
        <f t="shared" si="1"/>
        <v>0.78460573373654552</v>
      </c>
      <c r="I4" s="18">
        <f t="shared" si="2"/>
        <v>5.7272705391731356E-2</v>
      </c>
      <c r="J4" s="18">
        <f t="shared" si="3"/>
        <v>0.15812156087172316</v>
      </c>
    </row>
    <row r="5" spans="1:10" ht="15" customHeight="1" x14ac:dyDescent="0.3">
      <c r="A5" s="8">
        <v>14</v>
      </c>
      <c r="B5" s="8" t="s">
        <v>4</v>
      </c>
      <c r="C5" s="17">
        <v>2.7250223356373202</v>
      </c>
      <c r="D5" s="17">
        <v>3.9056594450046496</v>
      </c>
      <c r="E5" s="17">
        <v>34.234038565909849</v>
      </c>
      <c r="F5" s="17">
        <v>1.1806371093673294</v>
      </c>
      <c r="G5" s="17">
        <v>2.7250223356373202</v>
      </c>
      <c r="H5" s="18">
        <f t="shared" si="1"/>
        <v>0.89759595254563995</v>
      </c>
      <c r="I5" s="18">
        <f t="shared" si="2"/>
        <v>3.0955596686409643E-2</v>
      </c>
      <c r="J5" s="18">
        <f t="shared" si="3"/>
        <v>7.1448450767950394E-2</v>
      </c>
    </row>
    <row r="6" spans="1:10" ht="15" customHeight="1" x14ac:dyDescent="0.3">
      <c r="A6" s="8">
        <v>15</v>
      </c>
      <c r="B6" s="8" t="s">
        <v>5</v>
      </c>
      <c r="C6" s="13" t="s">
        <v>53</v>
      </c>
      <c r="D6" s="13" t="s">
        <v>53</v>
      </c>
      <c r="E6" s="17">
        <v>35.590146698803295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16</v>
      </c>
      <c r="B7" s="8" t="s">
        <v>6</v>
      </c>
      <c r="C7" s="13" t="s">
        <v>53</v>
      </c>
      <c r="D7" s="13" t="s">
        <v>53</v>
      </c>
      <c r="E7" s="17">
        <v>26.981936003276502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17</v>
      </c>
      <c r="B8" s="8" t="s">
        <v>7</v>
      </c>
      <c r="C8" s="13" t="s">
        <v>53</v>
      </c>
      <c r="D8" s="13" t="s">
        <v>53</v>
      </c>
      <c r="E8" s="17">
        <v>7.4505215306546395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18</v>
      </c>
      <c r="B9" s="8" t="s">
        <v>18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</row>
    <row r="10" spans="1:10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67"/>
      <c r="B11" s="67"/>
      <c r="C11" s="11">
        <f>SUM(C2:C10)</f>
        <v>32.822046519397638</v>
      </c>
      <c r="D11" s="11">
        <f t="shared" ref="D11:G11" si="4">SUM(D2:D10)</f>
        <v>50.875045161049229</v>
      </c>
      <c r="E11" s="11">
        <f t="shared" si="4"/>
        <v>351.79202285099535</v>
      </c>
      <c r="F11" s="11">
        <f t="shared" si="4"/>
        <v>18.052998641651595</v>
      </c>
      <c r="G11" s="11">
        <f t="shared" si="4"/>
        <v>32.822046519397638</v>
      </c>
      <c r="H11" s="19">
        <f t="shared" si="1"/>
        <v>0.87365481510018228</v>
      </c>
      <c r="I11" s="19">
        <f t="shared" si="2"/>
        <v>4.48335612116946E-2</v>
      </c>
      <c r="J11" s="19">
        <f t="shared" si="3"/>
        <v>8.1511623688123078E-2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8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9</v>
      </c>
      <c r="C2" s="14" t="s">
        <v>53</v>
      </c>
      <c r="D2" s="14" t="s">
        <v>53</v>
      </c>
      <c r="E2" s="14" t="s">
        <v>53</v>
      </c>
      <c r="F2" s="14" t="s">
        <v>53</v>
      </c>
      <c r="G2" s="14" t="s">
        <v>53</v>
      </c>
      <c r="H2" s="14" t="s">
        <v>53</v>
      </c>
      <c r="I2" s="14" t="s">
        <v>53</v>
      </c>
      <c r="J2" s="14" t="s">
        <v>53</v>
      </c>
    </row>
    <row r="3" spans="1:10" ht="15" customHeight="1" x14ac:dyDescent="0.3">
      <c r="A3" s="8">
        <v>12</v>
      </c>
      <c r="B3" s="8" t="s">
        <v>10</v>
      </c>
      <c r="C3" s="13" t="s">
        <v>53</v>
      </c>
      <c r="D3" s="13" t="s">
        <v>53</v>
      </c>
      <c r="E3" s="13" t="s">
        <v>53</v>
      </c>
      <c r="F3" s="13" t="s">
        <v>53</v>
      </c>
      <c r="G3" s="13" t="s">
        <v>53</v>
      </c>
      <c r="H3" s="13" t="s">
        <v>53</v>
      </c>
      <c r="I3" s="13" t="s">
        <v>53</v>
      </c>
      <c r="J3" s="13" t="s">
        <v>53</v>
      </c>
    </row>
    <row r="4" spans="1:10" ht="15" customHeight="1" x14ac:dyDescent="0.3">
      <c r="A4" s="8">
        <v>13</v>
      </c>
      <c r="B4" s="8" t="s">
        <v>11</v>
      </c>
      <c r="C4" s="13" t="s">
        <v>53</v>
      </c>
      <c r="D4" s="13" t="s">
        <v>53</v>
      </c>
      <c r="E4" s="13" t="s">
        <v>53</v>
      </c>
      <c r="F4" s="13" t="s">
        <v>53</v>
      </c>
      <c r="G4" s="13" t="s">
        <v>53</v>
      </c>
      <c r="H4" s="13" t="s">
        <v>53</v>
      </c>
      <c r="I4" s="13" t="s">
        <v>53</v>
      </c>
      <c r="J4" s="13" t="s">
        <v>53</v>
      </c>
    </row>
    <row r="5" spans="1:10" ht="15" customHeight="1" x14ac:dyDescent="0.3">
      <c r="A5" s="8">
        <v>21</v>
      </c>
      <c r="B5" s="8" t="s">
        <v>12</v>
      </c>
      <c r="C5" s="13" t="s">
        <v>53</v>
      </c>
      <c r="D5" s="13" t="s">
        <v>53</v>
      </c>
      <c r="E5" s="13" t="s">
        <v>53</v>
      </c>
      <c r="F5" s="13" t="s">
        <v>53</v>
      </c>
      <c r="G5" s="13" t="s">
        <v>53</v>
      </c>
      <c r="H5" s="13" t="s">
        <v>53</v>
      </c>
      <c r="I5" s="13" t="s">
        <v>53</v>
      </c>
      <c r="J5" s="13" t="s">
        <v>53</v>
      </c>
    </row>
    <row r="6" spans="1:10" ht="15" customHeight="1" x14ac:dyDescent="0.3">
      <c r="A6" s="8">
        <v>22</v>
      </c>
      <c r="B6" s="8" t="s">
        <v>13</v>
      </c>
      <c r="C6" s="13" t="s">
        <v>53</v>
      </c>
      <c r="D6" s="13" t="s">
        <v>53</v>
      </c>
      <c r="E6" s="13" t="s">
        <v>53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23</v>
      </c>
      <c r="B7" s="8" t="s">
        <v>14</v>
      </c>
      <c r="C7" s="13" t="s">
        <v>53</v>
      </c>
      <c r="D7" s="13" t="s">
        <v>53</v>
      </c>
      <c r="E7" s="13" t="s">
        <v>53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31</v>
      </c>
      <c r="B8" s="8" t="s">
        <v>15</v>
      </c>
      <c r="C8" s="17">
        <v>13.193622597147998</v>
      </c>
      <c r="D8" s="17">
        <v>20.746968957310099</v>
      </c>
      <c r="E8" s="17">
        <v>136.67143201362893</v>
      </c>
      <c r="F8" s="17">
        <v>7.5533463601621005</v>
      </c>
      <c r="G8" s="17">
        <v>13.193622597147998</v>
      </c>
      <c r="H8" s="18">
        <f t="shared" ref="H8:H11" si="0">E8/SUM($E8:$G8)</f>
        <v>0.86820493138448163</v>
      </c>
      <c r="I8" s="18">
        <f t="shared" ref="I8:I11" si="1">F8/SUM($E8:$G8)</f>
        <v>4.7982613935689276E-2</v>
      </c>
      <c r="J8" s="18">
        <f t="shared" ref="J8:J11" si="2">G8/SUM($E8:$G8)</f>
        <v>8.3812454679829146E-2</v>
      </c>
    </row>
    <row r="9" spans="1:10" ht="15" customHeight="1" x14ac:dyDescent="0.3">
      <c r="A9" s="8">
        <v>32</v>
      </c>
      <c r="B9" s="8" t="s">
        <v>16</v>
      </c>
      <c r="C9" s="17">
        <v>19.628423922249702</v>
      </c>
      <c r="D9" s="17">
        <v>30.128076203739202</v>
      </c>
      <c r="E9" s="17">
        <v>215.12059083736682</v>
      </c>
      <c r="F9" s="17">
        <v>10.499652281489499</v>
      </c>
      <c r="G9" s="17">
        <v>19.628423922249702</v>
      </c>
      <c r="H9" s="18">
        <f t="shared" si="0"/>
        <v>0.87715294616182582</v>
      </c>
      <c r="I9" s="18">
        <f t="shared" si="1"/>
        <v>4.2812270534092881E-2</v>
      </c>
      <c r="J9" s="18">
        <f t="shared" si="2"/>
        <v>8.0034783304081286E-2</v>
      </c>
    </row>
    <row r="10" spans="1:10" ht="15" customHeight="1" x14ac:dyDescent="0.3">
      <c r="A10" s="8">
        <v>33</v>
      </c>
      <c r="B10" s="8" t="s">
        <v>17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67"/>
      <c r="B11" s="67"/>
      <c r="C11" s="11">
        <f>SUM(C2:C10)</f>
        <v>32.822046519397702</v>
      </c>
      <c r="D11" s="11">
        <f t="shared" ref="D11:G11" si="3">SUM(D2:D10)</f>
        <v>50.8750451610493</v>
      </c>
      <c r="E11" s="11">
        <f t="shared" si="3"/>
        <v>351.79202285099575</v>
      </c>
      <c r="F11" s="11">
        <f t="shared" si="3"/>
        <v>18.052998641651598</v>
      </c>
      <c r="G11" s="11">
        <f t="shared" si="3"/>
        <v>32.822046519397702</v>
      </c>
      <c r="H11" s="19">
        <f t="shared" si="0"/>
        <v>0.87365481510018228</v>
      </c>
      <c r="I11" s="19">
        <f t="shared" si="1"/>
        <v>4.4833561211694559E-2</v>
      </c>
      <c r="J11" s="19">
        <f t="shared" si="2"/>
        <v>8.1511623688123147E-2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20">
        <v>11</v>
      </c>
      <c r="B2" s="20" t="s">
        <v>1</v>
      </c>
      <c r="C2" s="21">
        <v>5.8609491791066404</v>
      </c>
      <c r="D2" s="21">
        <v>13.053572072449899</v>
      </c>
      <c r="E2" s="15">
        <v>38.8007144541508</v>
      </c>
      <c r="F2" s="15">
        <v>69.0673484613299</v>
      </c>
      <c r="G2" s="15">
        <v>70.535434604094405</v>
      </c>
      <c r="H2" s="16">
        <v>2.9703061157859745E-2</v>
      </c>
      <c r="I2" s="16">
        <v>6.6154992604049417E-2</v>
      </c>
      <c r="J2" s="16">
        <v>0.19664050295961863</v>
      </c>
      <c r="K2" s="16">
        <v>0.35003062006942626</v>
      </c>
      <c r="L2" s="16">
        <v>0.35747082320904594</v>
      </c>
    </row>
    <row r="3" spans="1:12" ht="15" customHeight="1" x14ac:dyDescent="0.3">
      <c r="A3" s="22">
        <v>12</v>
      </c>
      <c r="B3" s="22" t="s">
        <v>2</v>
      </c>
      <c r="C3" s="23">
        <v>8.6642545687526301E-2</v>
      </c>
      <c r="D3" s="23">
        <v>1.8989398871169001</v>
      </c>
      <c r="E3" s="17">
        <v>6.4814647542142305</v>
      </c>
      <c r="F3" s="17">
        <v>8.0624913081195206</v>
      </c>
      <c r="G3" s="17">
        <v>11.566198825695601</v>
      </c>
      <c r="H3" s="18">
        <v>3.0838324226244249E-3</v>
      </c>
      <c r="I3" s="18">
        <v>6.7588184835027723E-2</v>
      </c>
      <c r="J3" s="18">
        <v>0.23069210393734862</v>
      </c>
      <c r="K3" s="18">
        <v>0.28696493051780342</v>
      </c>
      <c r="L3" s="18">
        <v>0.41167094828719586</v>
      </c>
    </row>
    <row r="4" spans="1:12" ht="15" customHeight="1" x14ac:dyDescent="0.3">
      <c r="A4" s="22">
        <v>13</v>
      </c>
      <c r="B4" s="22" t="s">
        <v>3</v>
      </c>
      <c r="C4" s="23">
        <v>1.76906741547651</v>
      </c>
      <c r="D4" s="23">
        <v>2.71869541423469</v>
      </c>
      <c r="E4" s="17">
        <v>15.157957254853399</v>
      </c>
      <c r="F4" s="17">
        <v>23.250618694812999</v>
      </c>
      <c r="G4" s="17">
        <v>26.194670897056699</v>
      </c>
      <c r="H4" s="18">
        <v>2.5604885842041864E-2</v>
      </c>
      <c r="I4" s="18">
        <v>3.934948160356655E-2</v>
      </c>
      <c r="J4" s="18">
        <v>0.21939116718428137</v>
      </c>
      <c r="K4" s="18">
        <v>0.33652162276539099</v>
      </c>
      <c r="L4" s="18">
        <v>0.37913284260471924</v>
      </c>
    </row>
    <row r="5" spans="1:12" ht="15" customHeight="1" x14ac:dyDescent="0.3">
      <c r="A5" s="22">
        <v>14</v>
      </c>
      <c r="B5" s="22" t="s">
        <v>4</v>
      </c>
      <c r="C5" s="23">
        <v>9.6824446925062393</v>
      </c>
      <c r="D5" s="23">
        <v>7.4552007806067602</v>
      </c>
      <c r="E5" s="17">
        <v>9.6554391687909096</v>
      </c>
      <c r="F5" s="17">
        <v>9.6207079520842491</v>
      </c>
      <c r="G5" s="17">
        <v>1.7259054169266299</v>
      </c>
      <c r="H5" s="18">
        <v>0.25386789087148315</v>
      </c>
      <c r="I5" s="18">
        <v>0.19547089173263082</v>
      </c>
      <c r="J5" s="18">
        <v>0.25315982224158468</v>
      </c>
      <c r="K5" s="18">
        <v>0.25224919057646972</v>
      </c>
      <c r="L5" s="18">
        <v>4.5252204577831516E-2</v>
      </c>
    </row>
    <row r="6" spans="1:12" ht="15" customHeight="1" x14ac:dyDescent="0.3">
      <c r="A6" s="22">
        <v>15</v>
      </c>
      <c r="B6" s="22" t="s">
        <v>5</v>
      </c>
      <c r="C6" s="23">
        <v>4.5569094807772004</v>
      </c>
      <c r="D6" s="23">
        <v>8.9391869199826193</v>
      </c>
      <c r="E6" s="17">
        <v>5.13711069057734</v>
      </c>
      <c r="F6" s="17">
        <v>13.043360657145</v>
      </c>
      <c r="G6" s="17">
        <v>3.9135789503194398</v>
      </c>
      <c r="H6" s="18">
        <v>0.12803851356225632</v>
      </c>
      <c r="I6" s="18">
        <v>0.25117027461658714</v>
      </c>
      <c r="J6" s="18">
        <v>0.14434081247409747</v>
      </c>
      <c r="K6" s="18">
        <v>0.366487971166025</v>
      </c>
      <c r="L6" s="18">
        <v>0.10996242818103413</v>
      </c>
    </row>
    <row r="7" spans="1:12" ht="15" customHeight="1" x14ac:dyDescent="0.3">
      <c r="A7" s="22">
        <v>16</v>
      </c>
      <c r="B7" s="22" t="s">
        <v>6</v>
      </c>
      <c r="C7" s="23">
        <v>0.16346068544235401</v>
      </c>
      <c r="D7" s="23">
        <v>1.09786760223668</v>
      </c>
      <c r="E7" s="17">
        <v>6.4196085825477693</v>
      </c>
      <c r="F7" s="17">
        <v>11.769545403920301</v>
      </c>
      <c r="G7" s="17">
        <v>7.5314537291297894</v>
      </c>
      <c r="H7" s="18">
        <v>6.0581525885504313E-3</v>
      </c>
      <c r="I7" s="18">
        <v>4.0688985479149696E-2</v>
      </c>
      <c r="J7" s="18">
        <v>0.23792245974373827</v>
      </c>
      <c r="K7" s="18">
        <v>0.43620092355459278</v>
      </c>
      <c r="L7" s="18">
        <v>0.2791294786339687</v>
      </c>
    </row>
    <row r="8" spans="1:12" ht="15" customHeight="1" x14ac:dyDescent="0.3">
      <c r="A8" s="22">
        <v>17</v>
      </c>
      <c r="B8" s="22" t="s">
        <v>7</v>
      </c>
      <c r="C8" s="23">
        <v>0</v>
      </c>
      <c r="D8" s="23">
        <v>0</v>
      </c>
      <c r="E8" s="17">
        <v>0</v>
      </c>
      <c r="F8" s="17">
        <v>1.14022472592638</v>
      </c>
      <c r="G8" s="17">
        <v>6.3102968047285399</v>
      </c>
      <c r="H8" s="18">
        <v>0</v>
      </c>
      <c r="I8" s="18">
        <v>0</v>
      </c>
      <c r="J8" s="18">
        <v>0</v>
      </c>
      <c r="K8" s="18">
        <v>0.15303958538136744</v>
      </c>
      <c r="L8" s="18">
        <v>0.84696041461863258</v>
      </c>
    </row>
    <row r="9" spans="1:12" ht="15" customHeight="1" x14ac:dyDescent="0.3">
      <c r="A9" s="8">
        <v>18</v>
      </c>
      <c r="B9" s="8" t="s">
        <v>18</v>
      </c>
      <c r="C9" s="25" t="s">
        <v>53</v>
      </c>
      <c r="D9" s="25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  <c r="K9" s="13" t="s">
        <v>53</v>
      </c>
      <c r="L9" s="13" t="s">
        <v>53</v>
      </c>
    </row>
    <row r="10" spans="1:12" ht="15" customHeight="1" x14ac:dyDescent="0.3">
      <c r="A10" s="8">
        <v>19</v>
      </c>
      <c r="B10" s="8" t="s">
        <v>19</v>
      </c>
      <c r="C10" s="25" t="s">
        <v>53</v>
      </c>
      <c r="D10" s="25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  <c r="K10" s="13" t="s">
        <v>53</v>
      </c>
      <c r="L10" s="13" t="s">
        <v>53</v>
      </c>
    </row>
    <row r="11" spans="1:12" ht="15" customHeight="1" x14ac:dyDescent="0.25">
      <c r="A11" s="67"/>
      <c r="B11" s="67"/>
      <c r="C11" s="24">
        <f t="shared" ref="C11:G11" si="0">SUM(C2:C10)</f>
        <v>22.119473998996469</v>
      </c>
      <c r="D11" s="24">
        <f t="shared" si="0"/>
        <v>35.163462676627553</v>
      </c>
      <c r="E11" s="11">
        <f t="shared" si="0"/>
        <v>81.652294905134454</v>
      </c>
      <c r="F11" s="11">
        <f t="shared" si="0"/>
        <v>135.95429720333834</v>
      </c>
      <c r="G11" s="11">
        <f t="shared" si="0"/>
        <v>127.77753922795111</v>
      </c>
      <c r="H11" s="19">
        <v>5.493241378839217E-2</v>
      </c>
      <c r="I11" s="19">
        <v>8.7326393117341916E-2</v>
      </c>
      <c r="J11" s="19">
        <v>0.20277867596237442</v>
      </c>
      <c r="K11" s="19">
        <v>0.33763450752141105</v>
      </c>
      <c r="L11" s="19">
        <v>0.31732800961048041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33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5">
        <v>198.13148189999998</v>
      </c>
      <c r="D2" s="15">
        <v>197.318018771129</v>
      </c>
      <c r="E2" s="15">
        <f t="shared" ref="E2:E11" si="0">ROUND(D2,0)-ROUND(C2,0)</f>
        <v>-1</v>
      </c>
      <c r="F2" s="27">
        <f t="shared" ref="F2:F11" si="1">D2/C2-1</f>
        <v>-4.105673268428589E-3</v>
      </c>
    </row>
    <row r="3" spans="1:6" ht="15" customHeight="1" x14ac:dyDescent="0.3">
      <c r="A3" s="8">
        <v>12</v>
      </c>
      <c r="B3" s="8" t="s">
        <v>2</v>
      </c>
      <c r="C3" s="17">
        <v>27.901444439999999</v>
      </c>
      <c r="D3" s="17">
        <v>28.095737320833798</v>
      </c>
      <c r="E3" s="17">
        <f t="shared" si="0"/>
        <v>0</v>
      </c>
      <c r="F3" s="28">
        <f t="shared" si="1"/>
        <v>6.963542022048852E-3</v>
      </c>
    </row>
    <row r="4" spans="1:6" ht="15" customHeight="1" x14ac:dyDescent="0.3">
      <c r="A4" s="8">
        <v>13</v>
      </c>
      <c r="B4" s="8" t="s">
        <v>3</v>
      </c>
      <c r="C4" s="17">
        <v>69.204906999999992</v>
      </c>
      <c r="D4" s="17">
        <v>69.091009676432904</v>
      </c>
      <c r="E4" s="17">
        <f t="shared" si="0"/>
        <v>0</v>
      </c>
      <c r="F4" s="28">
        <f t="shared" si="1"/>
        <v>-1.6457983762204753E-3</v>
      </c>
    </row>
    <row r="5" spans="1:6" ht="15" customHeight="1" x14ac:dyDescent="0.3">
      <c r="A5" s="8">
        <v>14</v>
      </c>
      <c r="B5" s="8" t="s">
        <v>4</v>
      </c>
      <c r="C5" s="17">
        <v>37.06205112</v>
      </c>
      <c r="D5" s="17">
        <v>38.139698010914501</v>
      </c>
      <c r="E5" s="17">
        <f t="shared" si="0"/>
        <v>1</v>
      </c>
      <c r="F5" s="28">
        <f t="shared" si="1"/>
        <v>2.9076828139524169E-2</v>
      </c>
    </row>
    <row r="6" spans="1:6" ht="15" customHeight="1" x14ac:dyDescent="0.3">
      <c r="A6" s="8">
        <v>15</v>
      </c>
      <c r="B6" s="8" t="s">
        <v>5</v>
      </c>
      <c r="C6" s="17">
        <v>36.647030260000001</v>
      </c>
      <c r="D6" s="17">
        <v>35.590146698803295</v>
      </c>
      <c r="E6" s="17">
        <f t="shared" si="0"/>
        <v>-1</v>
      </c>
      <c r="F6" s="28">
        <f t="shared" si="1"/>
        <v>-2.8839541804572599E-2</v>
      </c>
    </row>
    <row r="7" spans="1:6" ht="15" customHeight="1" x14ac:dyDescent="0.3">
      <c r="A7" s="8">
        <v>16</v>
      </c>
      <c r="B7" s="8" t="s">
        <v>6</v>
      </c>
      <c r="C7" s="17">
        <v>28.789741920000001</v>
      </c>
      <c r="D7" s="17">
        <v>26.981936003276502</v>
      </c>
      <c r="E7" s="17">
        <f t="shared" si="0"/>
        <v>-2</v>
      </c>
      <c r="F7" s="28">
        <f t="shared" si="1"/>
        <v>-6.2793404739332925E-2</v>
      </c>
    </row>
    <row r="8" spans="1:6" ht="15" customHeight="1" x14ac:dyDescent="0.3">
      <c r="A8" s="8">
        <v>17</v>
      </c>
      <c r="B8" s="8" t="s">
        <v>7</v>
      </c>
      <c r="C8" s="17">
        <v>7.450661459</v>
      </c>
      <c r="D8" s="17">
        <v>7.4505215306546395</v>
      </c>
      <c r="E8" s="17">
        <f t="shared" si="0"/>
        <v>0</v>
      </c>
      <c r="F8" s="28">
        <f t="shared" si="1"/>
        <v>-1.8780660768213941E-5</v>
      </c>
    </row>
    <row r="9" spans="1:6" ht="15" customHeight="1" x14ac:dyDescent="0.3">
      <c r="A9" s="8">
        <v>18</v>
      </c>
      <c r="B9" s="8" t="s">
        <v>18</v>
      </c>
      <c r="C9" s="13" t="s">
        <v>53</v>
      </c>
      <c r="D9" s="13" t="s">
        <v>53</v>
      </c>
      <c r="E9" s="13" t="s">
        <v>53</v>
      </c>
      <c r="F9" s="13" t="s">
        <v>53</v>
      </c>
    </row>
    <row r="10" spans="1:6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</row>
    <row r="11" spans="1:6" ht="15" customHeight="1" x14ac:dyDescent="0.25">
      <c r="A11" s="67"/>
      <c r="B11" s="67"/>
      <c r="C11" s="11">
        <f t="shared" ref="C11:D11" si="2">SUM(C2:C10)</f>
        <v>405.18731809899992</v>
      </c>
      <c r="D11" s="11">
        <f t="shared" si="2"/>
        <v>402.66706801204458</v>
      </c>
      <c r="E11" s="26">
        <f t="shared" si="0"/>
        <v>-2</v>
      </c>
      <c r="F11" s="29">
        <f t="shared" si="1"/>
        <v>-6.2199629020461833E-3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2022-08-30T11:31:19Z</dcterms:created>
  <dcterms:modified xsi:type="dcterms:W3CDTF">2022-10-24T12:47:59Z</dcterms:modified>
</cp:coreProperties>
</file>