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15D7F815-BF2D-4922-9CE9-C3EEE31C6D7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E2" i="2"/>
  <c r="E3" i="2"/>
  <c r="E4" i="2"/>
  <c r="E5" i="2"/>
  <c r="E6" i="2"/>
  <c r="E7" i="2"/>
  <c r="E8" i="2"/>
  <c r="E9" i="2"/>
  <c r="C11" i="2"/>
  <c r="D11" i="2"/>
  <c r="C11" i="3"/>
  <c r="D11" i="3"/>
  <c r="E11" i="3"/>
  <c r="F11" i="3"/>
  <c r="G11" i="3"/>
  <c r="H3" i="5"/>
  <c r="I3" i="5"/>
  <c r="J3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D11" i="5"/>
  <c r="E11" i="5"/>
  <c r="F11" i="5"/>
  <c r="G11" i="5"/>
  <c r="J11" i="5" s="1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J11" i="7" s="1"/>
  <c r="C11" i="7"/>
  <c r="F11" i="8"/>
  <c r="E11" i="8"/>
  <c r="C11" i="8"/>
  <c r="I3" i="8"/>
  <c r="I5" i="8"/>
  <c r="I6" i="8"/>
  <c r="I7" i="8"/>
  <c r="I8" i="8"/>
  <c r="I9" i="8"/>
  <c r="H3" i="8"/>
  <c r="H5" i="8"/>
  <c r="H6" i="8"/>
  <c r="H7" i="8"/>
  <c r="H8" i="8"/>
  <c r="H9" i="8"/>
  <c r="G3" i="8"/>
  <c r="G5" i="8"/>
  <c r="G6" i="8"/>
  <c r="G7" i="8"/>
  <c r="G8" i="8"/>
  <c r="G9" i="8"/>
  <c r="F11" i="9"/>
  <c r="E11" i="9"/>
  <c r="C11" i="9"/>
  <c r="D5" i="9" s="1"/>
  <c r="I3" i="9"/>
  <c r="I4" i="9"/>
  <c r="I5" i="9"/>
  <c r="I6" i="9"/>
  <c r="I7" i="9"/>
  <c r="I8" i="9"/>
  <c r="I2" i="9"/>
  <c r="H3" i="9"/>
  <c r="H4" i="9"/>
  <c r="H5" i="9"/>
  <c r="H6" i="9"/>
  <c r="H7" i="9"/>
  <c r="H8" i="9"/>
  <c r="H2" i="9"/>
  <c r="G3" i="9"/>
  <c r="G4" i="9"/>
  <c r="G5" i="9"/>
  <c r="G6" i="9"/>
  <c r="G7" i="9"/>
  <c r="G8" i="9"/>
  <c r="G2" i="9"/>
  <c r="I11" i="8" l="1"/>
  <c r="F11" i="2"/>
  <c r="E11" i="2"/>
  <c r="I11" i="5"/>
  <c r="H11" i="5"/>
  <c r="I11" i="7"/>
  <c r="H11" i="7"/>
  <c r="D6" i="9"/>
  <c r="D7" i="9"/>
  <c r="D7" i="8"/>
  <c r="D9" i="8"/>
  <c r="D3" i="8"/>
  <c r="D8" i="8"/>
  <c r="D5" i="8"/>
  <c r="D6" i="8"/>
  <c r="G11" i="8"/>
  <c r="H11" i="8"/>
  <c r="I11" i="9"/>
  <c r="D2" i="9"/>
  <c r="D3" i="9"/>
  <c r="D4" i="9"/>
  <c r="D8" i="9"/>
  <c r="D9" i="9"/>
  <c r="G11" i="9"/>
  <c r="H11" i="9"/>
</calcChain>
</file>

<file path=xl/sharedStrings.xml><?xml version="1.0" encoding="utf-8"?>
<sst xmlns="http://schemas.openxmlformats.org/spreadsheetml/2006/main" count="324" uniqueCount="127">
  <si>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</si>
  <si>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</si>
  <si>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</si>
  <si>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</si>
  <si>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</si>
  <si>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</si>
  <si>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</si>
  <si>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</si>
  <si>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</si>
  <si>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</si>
  <si>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</si>
  <si>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</si>
  <si>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</si>
  <si>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</si>
  <si>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</si>
  <si>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</si>
  <si>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</si>
  <si>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</si>
  <si>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</si>
  <si>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</si>
  <si>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</si>
  <si>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</si>
  <si>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</si>
  <si>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</si>
  <si>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</si>
  <si>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</si>
  <si>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</si>
  <si>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</si>
  <si>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</si>
  <si>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</si>
  <si>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</si>
  <si>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</si>
  <si>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</si>
  <si>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</si>
  <si>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</si>
  <si>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</si>
  <si>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</si>
  <si>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</si>
  <si>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</si>
  <si>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</si>
  <si>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</si>
  <si>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</si>
  <si>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</si>
  <si>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</si>
  <si>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</si>
  <si>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</si>
  <si>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</si>
  <si>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</si>
  <si>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</si>
  <si>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</si>
  <si>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</si>
  <si>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</si>
  <si>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</si>
  <si>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</si>
  <si>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</si>
  <si>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</si>
  <si>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</si>
  <si>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</si>
  <si>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</si>
  <si>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</si>
  <si>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</si>
  <si>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</si>
  <si>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</si>
  <si>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</si>
  <si>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</si>
  <si>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</si>
  <si>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</si>
  <si>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</si>
  <si>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</si>
  <si>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</si>
  <si>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</si>
  <si>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</si>
  <si>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</si>
  <si>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</si>
  <si>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</si>
  <si>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</si>
  <si>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</si>
  <si>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</si>
  <si>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</si>
  <si>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</si>
  <si>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</si>
  <si>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</si>
  <si>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</si>
  <si>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</si>
  <si>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</si>
  <si>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</si>
  <si>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</si>
  <si>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</si>
  <si>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</si>
  <si>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</si>
  <si>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</si>
  <si>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</si>
  <si>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</si>
  <si>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</si>
  <si>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</si>
  <si>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</si>
  <si>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</si>
  <si>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</si>
  <si>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</si>
  <si>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</si>
  <si>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</si>
  <si>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</si>
  <si>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</si>
  <si>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</si>
  <si>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</si>
  <si>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</si>
  <si>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</si>
  <si>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</si>
  <si>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</si>
  <si>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</si>
  <si>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</si>
  <si>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</si>
  <si>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</si>
  <si>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</si>
  <si>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</si>
  <si>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</si>
  <si>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</si>
  <si>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</si>
  <si>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</si>
  <si>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</si>
  <si>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</si>
  <si>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</si>
  <si>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</si>
  <si>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AR</t>
  </si>
  <si>
    <t>ja</t>
  </si>
  <si>
    <t>In 11 Gemeinden sind die Verkehrszonen innerhalb der Bauzonen gemäss dem minimalen Geodatenmodell zugeordnet. In 9 Gemeinden sind die Verkehrsflächen ausgeschnitten.</t>
  </si>
  <si>
    <t>11 ha Verkehrszonen innerhalb der Bauzonen sind neu ausgeschieden &gt; siehe Blatt "Vergleich 2017_2022", Code_HN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</si>
</sst>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4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2" fillId="0" borderId="12" xfId="0" applyNumberFormat="1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C5-41F0-AA74-B77CC4E15D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573.217816983376</c:v>
                </c:pt>
                <c:pt idx="1">
                  <c:v>165.52117398310901</c:v>
                </c:pt>
                <c:pt idx="2">
                  <c:v>284.57159031710501</c:v>
                </c:pt>
                <c:pt idx="3">
                  <c:v>94.027443132064207</c:v>
                </c:pt>
                <c:pt idx="4">
                  <c:v>197.50637720534502</c:v>
                </c:pt>
                <c:pt idx="5">
                  <c:v>125.02408021146101</c:v>
                </c:pt>
                <c:pt idx="6">
                  <c:v>36.633163322256095</c:v>
                </c:pt>
                <c:pt idx="7">
                  <c:v>79.882521179989709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C5-41F0-AA74-B77CC4E15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02926792"/>
        <c:axId val="702929744"/>
      </c:barChart>
      <c:catAx>
        <c:axId val="7029267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2929744"/>
        <c:crosses val="autoZero"/>
        <c:auto val="1"/>
        <c:lblAlgn val="ctr"/>
        <c:lblOffset val="100"/>
        <c:noMultiLvlLbl val="0"/>
      </c:catAx>
      <c:valAx>
        <c:axId val="70292974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7029267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26.4533797849904</c:v>
                </c:pt>
                <c:pt idx="1">
                  <c:v>14.754950761328399</c:v>
                </c:pt>
                <c:pt idx="2">
                  <c:v>16.4999932226109</c:v>
                </c:pt>
                <c:pt idx="3">
                  <c:v>25.452615610311398</c:v>
                </c:pt>
                <c:pt idx="4">
                  <c:v>18.612995565270801</c:v>
                </c:pt>
                <c:pt idx="5">
                  <c:v>6.6449156846094102</c:v>
                </c:pt>
                <c:pt idx="6">
                  <c:v>0.474079219421987</c:v>
                </c:pt>
                <c:pt idx="7">
                  <c:v>5.4255310354997501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B-4C28-8DB8-07BDA268474F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99.287352068715293</c:v>
                </c:pt>
                <c:pt idx="1">
                  <c:v>32.544936256091198</c:v>
                </c:pt>
                <c:pt idx="2">
                  <c:v>48.538485725535701</c:v>
                </c:pt>
                <c:pt idx="3">
                  <c:v>25.652676729206799</c:v>
                </c:pt>
                <c:pt idx="4">
                  <c:v>34.125301123396497</c:v>
                </c:pt>
                <c:pt idx="5">
                  <c:v>18.531002416739199</c:v>
                </c:pt>
                <c:pt idx="6">
                  <c:v>5.8249672845913203</c:v>
                </c:pt>
                <c:pt idx="7">
                  <c:v>14.0266293474956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1B-4C28-8DB8-07BDA268474F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119.61015491464499</c:v>
                </c:pt>
                <c:pt idx="1">
                  <c:v>37.145269882354903</c:v>
                </c:pt>
                <c:pt idx="2">
                  <c:v>77.241779310283704</c:v>
                </c:pt>
                <c:pt idx="3">
                  <c:v>12.5166906560064</c:v>
                </c:pt>
                <c:pt idx="4">
                  <c:v>53.717039129166899</c:v>
                </c:pt>
                <c:pt idx="5">
                  <c:v>32.384551567563101</c:v>
                </c:pt>
                <c:pt idx="6">
                  <c:v>9.2871796014766108</c:v>
                </c:pt>
                <c:pt idx="7">
                  <c:v>21.397728190706399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1B-4C28-8DB8-07BDA268474F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204.45315597900299</c:v>
                </c:pt>
                <c:pt idx="1">
                  <c:v>51.736938843743296</c:v>
                </c:pt>
                <c:pt idx="2">
                  <c:v>101.996797823848</c:v>
                </c:pt>
                <c:pt idx="3">
                  <c:v>23.556713088702299</c:v>
                </c:pt>
                <c:pt idx="4">
                  <c:v>57.570640755766306</c:v>
                </c:pt>
                <c:pt idx="5">
                  <c:v>39.402389824239499</c:v>
                </c:pt>
                <c:pt idx="6">
                  <c:v>11.5102088967366</c:v>
                </c:pt>
                <c:pt idx="7">
                  <c:v>24.290939379508902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1B-4C28-8DB8-07BDA268474F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123.41377423601901</c:v>
                </c:pt>
                <c:pt idx="1">
                  <c:v>29.339078239593601</c:v>
                </c:pt>
                <c:pt idx="2">
                  <c:v>40.294534234822201</c:v>
                </c:pt>
                <c:pt idx="3">
                  <c:v>6.8487470478368992</c:v>
                </c:pt>
                <c:pt idx="4">
                  <c:v>33.480400631744999</c:v>
                </c:pt>
                <c:pt idx="5">
                  <c:v>28.061220718309102</c:v>
                </c:pt>
                <c:pt idx="6">
                  <c:v>9.5367283200297894</c:v>
                </c:pt>
                <c:pt idx="7">
                  <c:v>14.7416932267829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1B-4C28-8DB8-07BDA2684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22800"/>
        <c:axId val="864326736"/>
      </c:barChart>
      <c:catAx>
        <c:axId val="8643228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6736"/>
        <c:crosses val="autoZero"/>
        <c:auto val="1"/>
        <c:lblAlgn val="ctr"/>
        <c:lblOffset val="100"/>
        <c:noMultiLvlLbl val="0"/>
      </c:catAx>
      <c:valAx>
        <c:axId val="8643267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22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6B-4C99-AC45-52DD08A696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4.6148914079824792E-2</c:v>
                </c:pt>
                <c:pt idx="1">
                  <c:v>8.9142376206405402E-2</c:v>
                </c:pt>
                <c:pt idx="2">
                  <c:v>5.798187093878493E-2</c:v>
                </c:pt>
                <c:pt idx="3">
                  <c:v>0.27069347801537674</c:v>
                </c:pt>
                <c:pt idx="4">
                  <c:v>9.4239972544881659E-2</c:v>
                </c:pt>
                <c:pt idx="5">
                  <c:v>5.3149086746892983E-2</c:v>
                </c:pt>
                <c:pt idx="6">
                  <c:v>1.294125804128857E-2</c:v>
                </c:pt>
                <c:pt idx="7">
                  <c:v>6.79188758110775E-2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6B-4C99-AC45-52DD08A696A1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C6B-4C99-AC45-52DD08A696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0.17321051287489084</c:v>
                </c:pt>
                <c:pt idx="1">
                  <c:v>0.19662098493460331</c:v>
                </c:pt>
                <c:pt idx="2">
                  <c:v>0.17056687096364348</c:v>
                </c:pt>
                <c:pt idx="3">
                  <c:v>0.27282116661597405</c:v>
                </c:pt>
                <c:pt idx="4">
                  <c:v>0.17278075577234017</c:v>
                </c:pt>
                <c:pt idx="5">
                  <c:v>0.14821946608522668</c:v>
                </c:pt>
                <c:pt idx="6">
                  <c:v>0.15900803415064044</c:v>
                </c:pt>
                <c:pt idx="7">
                  <c:v>0.17559071922492786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6B-4C99-AC45-52DD08A696A1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6B-4C99-AC45-52DD08A696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0.20866440534613481</c:v>
                </c:pt>
                <c:pt idx="1">
                  <c:v>0.22441400691216062</c:v>
                </c:pt>
                <c:pt idx="2">
                  <c:v>0.27143180113029747</c:v>
                </c:pt>
                <c:pt idx="3">
                  <c:v>0.1331174201815358</c:v>
                </c:pt>
                <c:pt idx="4">
                  <c:v>0.2719762262325221</c:v>
                </c:pt>
                <c:pt idx="5">
                  <c:v>0.25902651323480463</c:v>
                </c:pt>
                <c:pt idx="6">
                  <c:v>0.25351836312301834</c:v>
                </c:pt>
                <c:pt idx="7">
                  <c:v>0.26786495812384836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6B-4C99-AC45-52DD08A696A1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C6B-4C99-AC45-52DD08A696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0.35667620566116065</c:v>
                </c:pt>
                <c:pt idx="1">
                  <c:v>0.31256991234862896</c:v>
                </c:pt>
                <c:pt idx="2">
                  <c:v>0.35842227859145076</c:v>
                </c:pt>
                <c:pt idx="3">
                  <c:v>0.25053018888981521</c:v>
                </c:pt>
                <c:pt idx="4">
                  <c:v>0.29148750319039402</c:v>
                </c:pt>
                <c:pt idx="5">
                  <c:v>0.31515840594544675</c:v>
                </c:pt>
                <c:pt idx="6">
                  <c:v>0.31420188301739221</c:v>
                </c:pt>
                <c:pt idx="7">
                  <c:v>0.30408328406130142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6B-4C99-AC45-52DD08A696A1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6B-4C99-AC45-52DD08A696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0.2152999620379889</c:v>
                </c:pt>
                <c:pt idx="1">
                  <c:v>0.17725271959820169</c:v>
                </c:pt>
                <c:pt idx="2">
                  <c:v>0.14159717837582333</c:v>
                </c:pt>
                <c:pt idx="3">
                  <c:v>7.2837746297298223E-2</c:v>
                </c:pt>
                <c:pt idx="4">
                  <c:v>0.16951554225986204</c:v>
                </c:pt>
                <c:pt idx="5">
                  <c:v>0.22444652798762904</c:v>
                </c:pt>
                <c:pt idx="6">
                  <c:v>0.26033046166766044</c:v>
                </c:pt>
                <c:pt idx="7">
                  <c:v>0.18454216277884497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6B-4C99-AC45-52DD08A69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36576"/>
        <c:axId val="864336904"/>
      </c:barChart>
      <c:catAx>
        <c:axId val="8643365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36904"/>
        <c:crosses val="autoZero"/>
        <c:auto val="1"/>
        <c:lblAlgn val="ctr"/>
        <c:lblOffset val="100"/>
        <c:noMultiLvlLbl val="0"/>
      </c:catAx>
      <c:valAx>
        <c:axId val="86433690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43365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50-4060-AF9F-DE5C1A72CDE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575.69618389999994</c:v>
                </c:pt>
                <c:pt idx="1">
                  <c:v>167.65966839999999</c:v>
                </c:pt>
                <c:pt idx="2">
                  <c:v>282.4390707</c:v>
                </c:pt>
                <c:pt idx="3">
                  <c:v>91.125730570000002</c:v>
                </c:pt>
                <c:pt idx="4">
                  <c:v>200.88080400000001</c:v>
                </c:pt>
                <c:pt idx="5">
                  <c:v>122.9422404</c:v>
                </c:pt>
                <c:pt idx="6">
                  <c:v>37.657094439999995</c:v>
                </c:pt>
                <c:pt idx="7">
                  <c:v>68.753203380000002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0-4060-AF9F-DE5C1A72CDE9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50-4060-AF9F-DE5C1A72CDE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573.217816983376</c:v>
                </c:pt>
                <c:pt idx="1">
                  <c:v>165.52117398310901</c:v>
                </c:pt>
                <c:pt idx="2">
                  <c:v>284.57159031710501</c:v>
                </c:pt>
                <c:pt idx="3">
                  <c:v>94.027443132064207</c:v>
                </c:pt>
                <c:pt idx="4">
                  <c:v>197.50637720534502</c:v>
                </c:pt>
                <c:pt idx="5">
                  <c:v>125.02408021146101</c:v>
                </c:pt>
                <c:pt idx="6">
                  <c:v>36.633163322256095</c:v>
                </c:pt>
                <c:pt idx="7">
                  <c:v>79.882521179989709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50-4060-AF9F-DE5C1A72C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64308368"/>
        <c:axId val="864300496"/>
      </c:barChart>
      <c:catAx>
        <c:axId val="864308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00496"/>
        <c:crosses val="autoZero"/>
        <c:auto val="1"/>
        <c:lblAlgn val="ctr"/>
        <c:lblOffset val="100"/>
        <c:noMultiLvlLbl val="0"/>
      </c:catAx>
      <c:valAx>
        <c:axId val="8643004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08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5D-425F-A1CE-9440E16BC854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E5D-425F-A1CE-9440E16BC854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E5D-425F-A1CE-9440E16BC854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E5D-425F-A1CE-9440E16BC854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71-4F11-B781-65D7FD0A30D2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71-4F11-B781-65D7FD0A30D2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71-4F11-B781-65D7FD0A30D2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B71-4F11-B781-65D7FD0A30D2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E5D-425F-A1CE-9440E16BC85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E5D-425F-A1CE-9440E16BC85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9E5D-425F-A1CE-9440E16BC85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E5D-425F-A1CE-9440E16BC85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9E5D-425F-A1CE-9440E16BC85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5D-425F-A1CE-9440E16BC8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573.217816983376</c:v>
                </c:pt>
                <c:pt idx="1">
                  <c:v>165.52117398310901</c:v>
                </c:pt>
                <c:pt idx="2">
                  <c:v>284.57159031710501</c:v>
                </c:pt>
                <c:pt idx="3">
                  <c:v>94.027443132064207</c:v>
                </c:pt>
                <c:pt idx="4">
                  <c:v>197.50637720534502</c:v>
                </c:pt>
                <c:pt idx="5">
                  <c:v>125.02408021146101</c:v>
                </c:pt>
                <c:pt idx="6">
                  <c:v>36.633163322256095</c:v>
                </c:pt>
                <c:pt idx="7">
                  <c:v>79.882521179989709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5D-425F-A1CE-9440E16BC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A0-49E7-8824-4F4D0266AD3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A0-49E7-8824-4F4D0266AD3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A0-49E7-8824-4F4D0266AD3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380.42607803816099</c:v>
                </c:pt>
                <c:pt idx="2" formatCode="General">
                  <c:v>0</c:v>
                </c:pt>
                <c:pt idx="3">
                  <c:v>233.47453097624202</c:v>
                </c:pt>
                <c:pt idx="4">
                  <c:v>408.76615902906497</c:v>
                </c:pt>
                <c:pt idx="5">
                  <c:v>151.625474542522</c:v>
                </c:pt>
                <c:pt idx="6">
                  <c:v>116.28012776284399</c:v>
                </c:pt>
                <c:pt idx="7">
                  <c:v>265.81179598586999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0-49E7-8824-4F4D0266A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73528"/>
        <c:axId val="981072216"/>
      </c:barChart>
      <c:catAx>
        <c:axId val="9810735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2216"/>
        <c:crosses val="autoZero"/>
        <c:auto val="1"/>
        <c:lblAlgn val="ctr"/>
        <c:lblOffset val="100"/>
        <c:noMultiLvlLbl val="0"/>
      </c:catAx>
      <c:valAx>
        <c:axId val="98107221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735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F7-4B4F-8A69-8A070FF2DA1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F7-4B4F-8A69-8A070FF2DA1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F7-4B4F-8A69-8A070FF2DA1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262.81594337696788</c:v>
                </c:pt>
                <c:pt idx="2" formatCode="General">
                  <c:v>0</c:v>
                </c:pt>
                <c:pt idx="3">
                  <c:v>371.95241512863151</c:v>
                </c:pt>
                <c:pt idx="4">
                  <c:v>409.25726775036543</c:v>
                </c:pt>
                <c:pt idx="5">
                  <c:v>453.42546214869014</c:v>
                </c:pt>
                <c:pt idx="6">
                  <c:v>315.29318807712582</c:v>
                </c:pt>
                <c:pt idx="7">
                  <c:v>436.04297241776572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7-4B4F-8A69-8A070FF2D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21048"/>
        <c:axId val="981018424"/>
      </c:barChart>
      <c:catAx>
        <c:axId val="981021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18424"/>
        <c:crosses val="autoZero"/>
        <c:auto val="1"/>
        <c:lblAlgn val="ctr"/>
        <c:lblOffset val="100"/>
        <c:noMultiLvlLbl val="0"/>
      </c:catAx>
      <c:valAx>
        <c:axId val="9810184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210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FD-4642-ADC1-72CBA7E6102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FD-4642-ADC1-72CBA7E6102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FD-4642-ADC1-72CBA7E6102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157.83349709088537</c:v>
                </c:pt>
                <c:pt idx="2" formatCode="General">
                  <c:v>0</c:v>
                </c:pt>
                <c:pt idx="3">
                  <c:v>255.69437189381449</c:v>
                </c:pt>
                <c:pt idx="4">
                  <c:v>282.16066751505832</c:v>
                </c:pt>
                <c:pt idx="5">
                  <c:v>318.7418005939079</c:v>
                </c:pt>
                <c:pt idx="6">
                  <c:v>182.45744196272398</c:v>
                </c:pt>
                <c:pt idx="7">
                  <c:v>292.9701267341232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D-4642-ADC1-72CBA7E61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42368"/>
        <c:axId val="981042696"/>
      </c:barChart>
      <c:catAx>
        <c:axId val="981042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42696"/>
        <c:crosses val="autoZero"/>
        <c:auto val="1"/>
        <c:lblAlgn val="ctr"/>
        <c:lblOffset val="100"/>
        <c:noMultiLvlLbl val="0"/>
      </c:catAx>
      <c:valAx>
        <c:axId val="9810426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423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506.6017597231957</c:v>
                </c:pt>
                <c:pt idx="1">
                  <c:v>111.0985682208551</c:v>
                </c:pt>
                <c:pt idx="2">
                  <c:v>249.16783247131042</c:v>
                </c:pt>
                <c:pt idx="3">
                  <c:v>87.700511060467434</c:v>
                </c:pt>
                <c:pt idx="4">
                  <c:v>197.50637720534502</c:v>
                </c:pt>
                <c:pt idx="5">
                  <c:v>125.02408021146101</c:v>
                </c:pt>
                <c:pt idx="6">
                  <c:v>36.633163322256095</c:v>
                </c:pt>
                <c:pt idx="7">
                  <c:v>79.882521179989709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B8-4F15-87F2-54E702A20202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31.048648088461597</c:v>
                </c:pt>
                <c:pt idx="1">
                  <c:v>13.825355421966002</c:v>
                </c:pt>
                <c:pt idx="2">
                  <c:v>18.6253250572267</c:v>
                </c:pt>
                <c:pt idx="3">
                  <c:v>4.2798680756459397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B8-4F15-87F2-54E702A20202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35.567409171718701</c:v>
                </c:pt>
                <c:pt idx="1">
                  <c:v>40.5972503402879</c:v>
                </c:pt>
                <c:pt idx="2">
                  <c:v>16.778432788567901</c:v>
                </c:pt>
                <c:pt idx="3">
                  <c:v>2.0470639959508299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B8-4F15-87F2-54E702A20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38432"/>
        <c:axId val="981041056"/>
      </c:barChart>
      <c:catAx>
        <c:axId val="981038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41056"/>
        <c:crosses val="autoZero"/>
        <c:auto val="1"/>
        <c:lblAlgn val="ctr"/>
        <c:lblOffset val="100"/>
        <c:noMultiLvlLbl val="0"/>
      </c:catAx>
      <c:valAx>
        <c:axId val="9810410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38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92-418A-B487-2A0BA7717B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D92-418A-B487-2A0BA7717B5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92-418A-B487-2A0BA7717B5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D92-418A-B487-2A0BA7717B5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92-418A-B487-2A0BA7717B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0.88378578738051994</c:v>
                </c:pt>
                <c:pt idx="1">
                  <c:v>0.67120456886194158</c:v>
                </c:pt>
                <c:pt idx="2">
                  <c:v>0.87558927507013851</c:v>
                </c:pt>
                <c:pt idx="3">
                  <c:v>0.93271185665752476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92-418A-B487-2A0BA7717B55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D92-418A-B487-2A0BA7717B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92-418A-B487-2A0BA7717B5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D92-418A-B487-2A0BA7717B5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92-418A-B487-2A0BA7717B5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D92-418A-B487-2A0BA7717B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5.4165532139001965E-2</c:v>
                </c:pt>
                <c:pt idx="1">
                  <c:v>8.3526204468419504E-2</c:v>
                </c:pt>
                <c:pt idx="2">
                  <c:v>6.5450402257203708E-2</c:v>
                </c:pt>
                <c:pt idx="3">
                  <c:v>4.5517222771172705E-2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92-418A-B487-2A0BA7717B55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D92-418A-B487-2A0BA7717B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D92-418A-B487-2A0BA7717B5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D92-418A-B487-2A0BA7717B5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D92-418A-B487-2A0BA7717B5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92-418A-B487-2A0BA7717B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6.2048680480478152E-2</c:v>
                </c:pt>
                <c:pt idx="1">
                  <c:v>0.24526922666963891</c:v>
                </c:pt>
                <c:pt idx="2">
                  <c:v>5.8960322672657828E-2</c:v>
                </c:pt>
                <c:pt idx="3">
                  <c:v>2.177092057130247E-2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92-418A-B487-2A0BA7717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60408"/>
        <c:axId val="981064672"/>
      </c:barChart>
      <c:catAx>
        <c:axId val="981060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64672"/>
        <c:crosses val="autoZero"/>
        <c:auto val="1"/>
        <c:lblAlgn val="ctr"/>
        <c:lblOffset val="100"/>
        <c:noMultiLvlLbl val="0"/>
      </c:catAx>
      <c:valAx>
        <c:axId val="98106467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1060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335.60738303537909</c:v>
                </c:pt>
                <c:pt idx="2" formatCode="General">
                  <c:v>0</c:v>
                </c:pt>
                <c:pt idx="3">
                  <c:v>210.84268258069432</c:v>
                </c:pt>
                <c:pt idx="4">
                  <c:v>368.56605203258505</c:v>
                </c:pt>
                <c:pt idx="5">
                  <c:v>132.54047890328741</c:v>
                </c:pt>
                <c:pt idx="6">
                  <c:v>105.12905776490729</c:v>
                </c:pt>
                <c:pt idx="7">
                  <c:v>240.92915907802529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5-4990-9315-521E21155034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15.945830342418198</c:v>
                </c:pt>
                <c:pt idx="2" formatCode="General">
                  <c:v>0</c:v>
                </c:pt>
                <c:pt idx="3">
                  <c:v>11.756032199037099</c:v>
                </c:pt>
                <c:pt idx="4">
                  <c:v>16.740690565887896</c:v>
                </c:pt>
                <c:pt idx="5">
                  <c:v>6.4293053227513024</c:v>
                </c:pt>
                <c:pt idx="6">
                  <c:v>5.38615666955147</c:v>
                </c:pt>
                <c:pt idx="7">
                  <c:v>11.521181543654199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5-4990-9315-521E21155034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28.872864660363703</c:v>
                </c:pt>
                <c:pt idx="2" formatCode="General">
                  <c:v>0</c:v>
                </c:pt>
                <c:pt idx="3">
                  <c:v>10.8758161965106</c:v>
                </c:pt>
                <c:pt idx="4">
                  <c:v>23.459416430592</c:v>
                </c:pt>
                <c:pt idx="5">
                  <c:v>12.6556903164833</c:v>
                </c:pt>
                <c:pt idx="6">
                  <c:v>5.7649133283852301</c:v>
                </c:pt>
                <c:pt idx="7">
                  <c:v>13.361455364190499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95-4990-9315-521E21155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37448"/>
        <c:axId val="981044992"/>
      </c:barChart>
      <c:catAx>
        <c:axId val="981037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44992"/>
        <c:crosses val="autoZero"/>
        <c:auto val="1"/>
        <c:lblAlgn val="ctr"/>
        <c:lblOffset val="100"/>
        <c:noMultiLvlLbl val="0"/>
      </c:catAx>
      <c:valAx>
        <c:axId val="98104499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37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B88-4E9A-8431-3A491D51984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B88-4E9A-8431-3A491D5198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B88-4E9A-8431-3A491D519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0.88218816324603777</c:v>
                </c:pt>
                <c:pt idx="2" formatCode="General">
                  <c:v>0</c:v>
                </c:pt>
                <c:pt idx="3">
                  <c:v>0.90306502254907328</c:v>
                </c:pt>
                <c:pt idx="4">
                  <c:v>0.90165500223412198</c:v>
                </c:pt>
                <c:pt idx="5">
                  <c:v>0.87413067825959301</c:v>
                </c:pt>
                <c:pt idx="6">
                  <c:v>0.90410167057367219</c:v>
                </c:pt>
                <c:pt idx="7">
                  <c:v>0.90639001999306523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88-4E9A-8431-3A491D519848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B88-4E9A-8431-3A491D51984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B88-4E9A-8431-3A491D5198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88-4E9A-8431-3A491D519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4.1915713098981226E-2</c:v>
                </c:pt>
                <c:pt idx="2" formatCode="General">
                  <c:v>0</c:v>
                </c:pt>
                <c:pt idx="3">
                  <c:v>5.035252517643294E-2</c:v>
                </c:pt>
                <c:pt idx="4">
                  <c:v>4.0954198864337897E-2</c:v>
                </c:pt>
                <c:pt idx="5">
                  <c:v>4.2402540484371323E-2</c:v>
                </c:pt>
                <c:pt idx="6">
                  <c:v>4.6320525898773189E-2</c:v>
                </c:pt>
                <c:pt idx="7">
                  <c:v>4.3343379479918349E-2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88-4E9A-8431-3A491D519848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B88-4E9A-8431-3A491D51984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B88-4E9A-8431-3A491D5198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B88-4E9A-8431-3A491D5198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7.5896123654980954E-2</c:v>
                </c:pt>
                <c:pt idx="2" formatCode="General">
                  <c:v>0</c:v>
                </c:pt>
                <c:pt idx="3">
                  <c:v>4.6582452274493723E-2</c:v>
                </c:pt>
                <c:pt idx="4">
                  <c:v>5.7390798901540037E-2</c:v>
                </c:pt>
                <c:pt idx="5">
                  <c:v>8.3466781256035738E-2</c:v>
                </c:pt>
                <c:pt idx="6">
                  <c:v>4.9577803527554636E-2</c:v>
                </c:pt>
                <c:pt idx="7">
                  <c:v>5.026660052701637E-2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88-4E9A-8431-3A491D519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18536"/>
        <c:axId val="864320176"/>
      </c:barChart>
      <c:catAx>
        <c:axId val="864318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0176"/>
        <c:crosses val="autoZero"/>
        <c:auto val="1"/>
        <c:lblAlgn val="ctr"/>
        <c:lblOffset val="100"/>
        <c:noMultiLvlLbl val="0"/>
      </c:catAx>
      <c:valAx>
        <c:axId val="86432017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4318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1" customWidth="1"/>
    <col min="2" max="2" width="57.6640625" style="31" customWidth="1"/>
    <col min="3" max="16384" width="11.44140625" style="32"/>
  </cols>
  <sheetData>
    <row r="1" spans="1:2" ht="18" x14ac:dyDescent="0.3">
      <c r="A1" s="30" t="s">
        <v>54</v>
      </c>
    </row>
    <row r="2" spans="1:2" ht="18" x14ac:dyDescent="0.3">
      <c r="A2" s="30" t="s">
        <v>55</v>
      </c>
    </row>
    <row r="4" spans="1:2" ht="13.8" x14ac:dyDescent="0.3">
      <c r="A4" s="57" t="s">
        <v>123</v>
      </c>
      <c r="B4" s="58"/>
    </row>
    <row r="5" spans="1:2" ht="13.8" x14ac:dyDescent="0.3">
      <c r="A5" s="59"/>
      <c r="B5" s="60"/>
    </row>
    <row r="6" spans="1:2" x14ac:dyDescent="0.3">
      <c r="A6" s="33" t="s">
        <v>56</v>
      </c>
      <c r="B6" s="34" t="s">
        <v>57</v>
      </c>
    </row>
    <row r="7" spans="1:2" x14ac:dyDescent="0.3">
      <c r="A7" s="35"/>
      <c r="B7" s="36"/>
    </row>
    <row r="8" spans="1:2" x14ac:dyDescent="0.3">
      <c r="A8" s="33" t="s">
        <v>58</v>
      </c>
      <c r="B8" s="34" t="s">
        <v>124</v>
      </c>
    </row>
    <row r="9" spans="1:2" x14ac:dyDescent="0.3">
      <c r="A9" s="37" t="s">
        <v>59</v>
      </c>
      <c r="B9" s="38">
        <v>20</v>
      </c>
    </row>
    <row r="10" spans="1:2" x14ac:dyDescent="0.3">
      <c r="A10" s="35"/>
      <c r="B10" s="36"/>
    </row>
    <row r="11" spans="1:2" x14ac:dyDescent="0.3">
      <c r="A11" s="33" t="s">
        <v>60</v>
      </c>
      <c r="B11" s="39"/>
    </row>
    <row r="12" spans="1:2" x14ac:dyDescent="0.3">
      <c r="A12" s="37" t="s">
        <v>61</v>
      </c>
      <c r="B12" s="56">
        <v>29</v>
      </c>
    </row>
    <row r="13" spans="1:2" x14ac:dyDescent="0.3">
      <c r="A13" s="35"/>
      <c r="B13" s="40"/>
    </row>
    <row r="14" spans="1:2" ht="43.2" x14ac:dyDescent="0.3">
      <c r="A14" s="33" t="s">
        <v>8</v>
      </c>
      <c r="B14" s="39" t="s">
        <v>125</v>
      </c>
    </row>
    <row r="15" spans="1:2" x14ac:dyDescent="0.3">
      <c r="A15" s="35"/>
      <c r="B15" s="40"/>
    </row>
    <row r="16" spans="1:2" ht="28.8" x14ac:dyDescent="0.3">
      <c r="A16" s="41" t="s">
        <v>62</v>
      </c>
      <c r="B16" s="42" t="s">
        <v>126</v>
      </c>
    </row>
    <row r="17" spans="1:2" x14ac:dyDescent="0.3">
      <c r="A17" s="41"/>
      <c r="B17" s="42"/>
    </row>
    <row r="18" spans="1:2" x14ac:dyDescent="0.3">
      <c r="A18" s="41"/>
      <c r="B18" s="42"/>
    </row>
    <row r="19" spans="1:2" x14ac:dyDescent="0.3">
      <c r="A19" s="41"/>
      <c r="B19" s="42"/>
    </row>
    <row r="20" spans="1:2" x14ac:dyDescent="0.3">
      <c r="A20" s="41"/>
      <c r="B20" s="42"/>
    </row>
    <row r="21" spans="1:2" x14ac:dyDescent="0.3">
      <c r="A21" s="35"/>
      <c r="B21" s="36"/>
    </row>
    <row r="23" spans="1:2" ht="17.100000000000001" customHeight="1" x14ac:dyDescent="0.3">
      <c r="A23" s="43" t="s">
        <v>63</v>
      </c>
    </row>
    <row r="24" spans="1:2" ht="15" customHeight="1" x14ac:dyDescent="0.3">
      <c r="A24" s="44" t="s">
        <v>64</v>
      </c>
    </row>
    <row r="25" spans="1:2" ht="15" customHeight="1" x14ac:dyDescent="0.3">
      <c r="A25" s="44" t="s">
        <v>65</v>
      </c>
    </row>
    <row r="26" spans="1:2" ht="15" customHeight="1" x14ac:dyDescent="0.3">
      <c r="A26" s="44" t="s">
        <v>66</v>
      </c>
    </row>
    <row r="27" spans="1:2" ht="15" customHeight="1" x14ac:dyDescent="0.3">
      <c r="A27" s="44" t="s">
        <v>67</v>
      </c>
    </row>
    <row r="28" spans="1:2" ht="15" customHeight="1" x14ac:dyDescent="0.3">
      <c r="A28" s="44" t="s">
        <v>68</v>
      </c>
    </row>
    <row r="29" spans="1:2" ht="15" customHeight="1" x14ac:dyDescent="0.3">
      <c r="A29" s="44" t="s">
        <v>69</v>
      </c>
    </row>
    <row r="30" spans="1:2" ht="15" customHeight="1" x14ac:dyDescent="0.3">
      <c r="A30" s="44" t="s">
        <v>70</v>
      </c>
    </row>
    <row r="31" spans="1:2" x14ac:dyDescent="0.3">
      <c r="A31" s="44"/>
    </row>
    <row r="32" spans="1:2" x14ac:dyDescent="0.3">
      <c r="A32" s="44"/>
    </row>
    <row r="33" spans="1:1" x14ac:dyDescent="0.3">
      <c r="A33" s="44"/>
    </row>
    <row r="34" spans="1:1" x14ac:dyDescent="0.3">
      <c r="A34" s="45" t="s">
        <v>55</v>
      </c>
    </row>
    <row r="35" spans="1:1" x14ac:dyDescent="0.3">
      <c r="A35" s="45" t="s">
        <v>71</v>
      </c>
    </row>
    <row r="36" spans="1:1" x14ac:dyDescent="0.3">
      <c r="A36" s="45" t="s">
        <v>72</v>
      </c>
    </row>
    <row r="37" spans="1:1" x14ac:dyDescent="0.3">
      <c r="A37" s="45"/>
    </row>
    <row r="38" spans="1:1" x14ac:dyDescent="0.3">
      <c r="A38" s="45" t="s">
        <v>73</v>
      </c>
    </row>
    <row r="39" spans="1:1" x14ac:dyDescent="0.3">
      <c r="A39" s="45" t="s">
        <v>54</v>
      </c>
    </row>
    <row r="40" spans="1:1" x14ac:dyDescent="0.3">
      <c r="A40" s="45" t="s">
        <v>74</v>
      </c>
    </row>
    <row r="41" spans="1:1" x14ac:dyDescent="0.3">
      <c r="A41" s="46" t="s">
        <v>75</v>
      </c>
    </row>
    <row r="42" spans="1:1" x14ac:dyDescent="0.3">
      <c r="A42" s="45"/>
    </row>
    <row r="43" spans="1:1" x14ac:dyDescent="0.3">
      <c r="A43" s="45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5" customWidth="1"/>
    <col min="2" max="2" width="70.6640625" style="55" customWidth="1"/>
    <col min="3" max="16384" width="11.44140625" style="47"/>
  </cols>
  <sheetData>
    <row r="1" spans="1:2" x14ac:dyDescent="0.3">
      <c r="A1" s="61" t="s">
        <v>77</v>
      </c>
      <c r="B1" s="61" t="s">
        <v>78</v>
      </c>
    </row>
    <row r="2" spans="1:2" x14ac:dyDescent="0.3">
      <c r="A2" s="62"/>
      <c r="B2" s="62"/>
    </row>
    <row r="3" spans="1:2" x14ac:dyDescent="0.3">
      <c r="A3" s="48" t="s">
        <v>20</v>
      </c>
      <c r="B3" s="49" t="s">
        <v>79</v>
      </c>
    </row>
    <row r="4" spans="1:2" x14ac:dyDescent="0.3">
      <c r="A4" s="50" t="s">
        <v>26</v>
      </c>
      <c r="B4" s="51" t="s">
        <v>80</v>
      </c>
    </row>
    <row r="5" spans="1:2" x14ac:dyDescent="0.3">
      <c r="A5" s="50" t="s">
        <v>0</v>
      </c>
      <c r="B5" s="51" t="s">
        <v>81</v>
      </c>
    </row>
    <row r="6" spans="1:2" ht="28.8" x14ac:dyDescent="0.3">
      <c r="A6" s="50" t="s">
        <v>27</v>
      </c>
      <c r="B6" s="51" t="s">
        <v>82</v>
      </c>
    </row>
    <row r="7" spans="1:2" x14ac:dyDescent="0.3">
      <c r="A7" s="50" t="s">
        <v>21</v>
      </c>
      <c r="B7" s="51" t="s">
        <v>83</v>
      </c>
    </row>
    <row r="8" spans="1:2" ht="28.8" x14ac:dyDescent="0.3">
      <c r="A8" s="50" t="s">
        <v>22</v>
      </c>
      <c r="B8" s="51" t="s">
        <v>84</v>
      </c>
    </row>
    <row r="9" spans="1:2" ht="43.2" x14ac:dyDescent="0.3">
      <c r="A9" s="50" t="s">
        <v>23</v>
      </c>
      <c r="B9" s="51" t="s">
        <v>85</v>
      </c>
    </row>
    <row r="10" spans="1:2" ht="16.2" x14ac:dyDescent="0.3">
      <c r="A10" s="50" t="s">
        <v>86</v>
      </c>
      <c r="B10" s="51" t="s">
        <v>87</v>
      </c>
    </row>
    <row r="11" spans="1:2" ht="43.2" x14ac:dyDescent="0.3">
      <c r="A11" s="50" t="s">
        <v>24</v>
      </c>
      <c r="B11" s="51" t="s">
        <v>88</v>
      </c>
    </row>
    <row r="12" spans="1:2" ht="16.2" x14ac:dyDescent="0.3">
      <c r="A12" s="50" t="s">
        <v>89</v>
      </c>
      <c r="B12" s="52" t="s">
        <v>90</v>
      </c>
    </row>
    <row r="13" spans="1:2" ht="16.2" x14ac:dyDescent="0.3">
      <c r="A13" s="50" t="s">
        <v>91</v>
      </c>
      <c r="B13" s="52" t="s">
        <v>92</v>
      </c>
    </row>
    <row r="14" spans="1:2" x14ac:dyDescent="0.3">
      <c r="A14" s="50" t="s">
        <v>28</v>
      </c>
      <c r="B14" s="52" t="s">
        <v>93</v>
      </c>
    </row>
    <row r="15" spans="1:2" x14ac:dyDescent="0.3">
      <c r="A15" s="50" t="s">
        <v>29</v>
      </c>
      <c r="B15" s="52" t="s">
        <v>94</v>
      </c>
    </row>
    <row r="16" spans="1:2" x14ac:dyDescent="0.3">
      <c r="A16" s="50" t="s">
        <v>30</v>
      </c>
      <c r="B16" s="52" t="s">
        <v>95</v>
      </c>
    </row>
    <row r="17" spans="1:2" ht="28.8" x14ac:dyDescent="0.3">
      <c r="A17" s="50" t="s">
        <v>31</v>
      </c>
      <c r="B17" s="52" t="s">
        <v>96</v>
      </c>
    </row>
    <row r="18" spans="1:2" x14ac:dyDescent="0.3">
      <c r="A18" s="50" t="s">
        <v>32</v>
      </c>
      <c r="B18" s="52" t="s">
        <v>97</v>
      </c>
    </row>
    <row r="19" spans="1:2" x14ac:dyDescent="0.3">
      <c r="A19" s="50" t="s">
        <v>33</v>
      </c>
      <c r="B19" s="52" t="s">
        <v>98</v>
      </c>
    </row>
    <row r="20" spans="1:2" ht="28.8" x14ac:dyDescent="0.3">
      <c r="A20" s="50" t="s">
        <v>34</v>
      </c>
      <c r="B20" s="52" t="s">
        <v>99</v>
      </c>
    </row>
    <row r="21" spans="1:2" x14ac:dyDescent="0.3">
      <c r="A21" s="50" t="s">
        <v>35</v>
      </c>
      <c r="B21" s="52" t="s">
        <v>100</v>
      </c>
    </row>
    <row r="22" spans="1:2" ht="16.2" x14ac:dyDescent="0.3">
      <c r="A22" s="50" t="s">
        <v>101</v>
      </c>
      <c r="B22" s="52" t="s">
        <v>102</v>
      </c>
    </row>
    <row r="23" spans="1:2" ht="43.2" x14ac:dyDescent="0.3">
      <c r="A23" s="50" t="s">
        <v>103</v>
      </c>
      <c r="B23" s="52" t="s">
        <v>104</v>
      </c>
    </row>
    <row r="24" spans="1:2" x14ac:dyDescent="0.3">
      <c r="A24" s="50" t="s">
        <v>36</v>
      </c>
      <c r="B24" s="52" t="s">
        <v>105</v>
      </c>
    </row>
    <row r="25" spans="1:2" x14ac:dyDescent="0.3">
      <c r="A25" s="50" t="s">
        <v>37</v>
      </c>
      <c r="B25" s="52" t="s">
        <v>106</v>
      </c>
    </row>
    <row r="26" spans="1:2" x14ac:dyDescent="0.3">
      <c r="A26" s="50" t="s">
        <v>38</v>
      </c>
      <c r="B26" s="52" t="s">
        <v>107</v>
      </c>
    </row>
    <row r="27" spans="1:2" x14ac:dyDescent="0.3">
      <c r="A27" s="50" t="s">
        <v>39</v>
      </c>
      <c r="B27" s="52" t="s">
        <v>108</v>
      </c>
    </row>
    <row r="28" spans="1:2" x14ac:dyDescent="0.3">
      <c r="A28" s="50" t="s">
        <v>40</v>
      </c>
      <c r="B28" s="52" t="s">
        <v>109</v>
      </c>
    </row>
    <row r="29" spans="1:2" x14ac:dyDescent="0.3">
      <c r="A29" s="50" t="s">
        <v>41</v>
      </c>
      <c r="B29" s="52" t="s">
        <v>110</v>
      </c>
    </row>
    <row r="30" spans="1:2" x14ac:dyDescent="0.3">
      <c r="A30" s="50" t="s">
        <v>42</v>
      </c>
      <c r="B30" s="52" t="s">
        <v>111</v>
      </c>
    </row>
    <row r="31" spans="1:2" x14ac:dyDescent="0.3">
      <c r="A31" s="50" t="s">
        <v>43</v>
      </c>
      <c r="B31" s="52" t="s">
        <v>112</v>
      </c>
    </row>
    <row r="32" spans="1:2" x14ac:dyDescent="0.3">
      <c r="A32" s="50" t="s">
        <v>44</v>
      </c>
      <c r="B32" s="52" t="s">
        <v>113</v>
      </c>
    </row>
    <row r="33" spans="1:2" x14ac:dyDescent="0.3">
      <c r="A33" s="50" t="s">
        <v>45</v>
      </c>
      <c r="B33" s="52" t="s">
        <v>114</v>
      </c>
    </row>
    <row r="34" spans="1:2" x14ac:dyDescent="0.3">
      <c r="A34" s="50" t="s">
        <v>46</v>
      </c>
      <c r="B34" s="52" t="s">
        <v>115</v>
      </c>
    </row>
    <row r="35" spans="1:2" x14ac:dyDescent="0.3">
      <c r="A35" s="50" t="s">
        <v>47</v>
      </c>
      <c r="B35" s="52" t="s">
        <v>116</v>
      </c>
    </row>
    <row r="36" spans="1:2" x14ac:dyDescent="0.3">
      <c r="A36" s="50" t="s">
        <v>48</v>
      </c>
      <c r="B36" s="52" t="s">
        <v>117</v>
      </c>
    </row>
    <row r="37" spans="1:2" ht="28.8" x14ac:dyDescent="0.3">
      <c r="A37" s="50" t="s">
        <v>49</v>
      </c>
      <c r="B37" s="52" t="s">
        <v>118</v>
      </c>
    </row>
    <row r="38" spans="1:2" x14ac:dyDescent="0.3">
      <c r="A38" s="50" t="s">
        <v>119</v>
      </c>
      <c r="B38" s="52" t="s">
        <v>120</v>
      </c>
    </row>
    <row r="39" spans="1:2" x14ac:dyDescent="0.3">
      <c r="A39" s="53" t="s">
        <v>121</v>
      </c>
      <c r="B39" s="54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573.217816983376</v>
      </c>
      <c r="D2" s="7">
        <f t="shared" ref="D2:D9" si="0">C2/$C$11</f>
        <v>0.3683009820983385</v>
      </c>
      <c r="E2" s="6">
        <v>24110</v>
      </c>
      <c r="F2" s="6">
        <v>2285</v>
      </c>
      <c r="G2" s="6">
        <f>(C2*10000)/E2</f>
        <v>237.75106469654747</v>
      </c>
      <c r="H2" s="6">
        <f>(C2*10000)/F2</f>
        <v>2508.611890518057</v>
      </c>
      <c r="I2" s="6">
        <f>(C2*10000)/(E2+F2)</f>
        <v>217.16909148830308</v>
      </c>
    </row>
    <row r="3" spans="1:9" ht="15" customHeight="1" x14ac:dyDescent="0.3">
      <c r="A3" s="8">
        <v>12</v>
      </c>
      <c r="B3" s="8" t="s">
        <v>2</v>
      </c>
      <c r="C3" s="9">
        <v>165.52117398310901</v>
      </c>
      <c r="D3" s="10">
        <f t="shared" si="0"/>
        <v>0.10634981874231757</v>
      </c>
      <c r="E3" s="9">
        <v>614</v>
      </c>
      <c r="F3" s="9">
        <v>6113</v>
      </c>
      <c r="G3" s="9">
        <f t="shared" ref="G3:G8" si="1">(C3*10000)/E3</f>
        <v>2695.7845925587785</v>
      </c>
      <c r="H3" s="9">
        <f t="shared" ref="H3:H8" si="2">(C3*10000)/F3</f>
        <v>270.76913787519874</v>
      </c>
      <c r="I3" s="9">
        <f t="shared" ref="I3:I8" si="3">(C3*10000)/(E3+F3)</f>
        <v>246.05496355449532</v>
      </c>
    </row>
    <row r="4" spans="1:9" ht="15" customHeight="1" x14ac:dyDescent="0.3">
      <c r="A4" s="8">
        <v>13</v>
      </c>
      <c r="B4" s="8" t="s">
        <v>3</v>
      </c>
      <c r="C4" s="9">
        <v>284.57159031710501</v>
      </c>
      <c r="D4" s="10">
        <f t="shared" si="0"/>
        <v>0.18284148378820431</v>
      </c>
      <c r="E4" s="9">
        <v>11826</v>
      </c>
      <c r="F4" s="9">
        <v>4649</v>
      </c>
      <c r="G4" s="9">
        <f t="shared" si="1"/>
        <v>240.63215822518603</v>
      </c>
      <c r="H4" s="9">
        <f t="shared" si="2"/>
        <v>612.11355198344802</v>
      </c>
      <c r="I4" s="9">
        <f t="shared" si="3"/>
        <v>172.72934161888011</v>
      </c>
    </row>
    <row r="5" spans="1:9" ht="15" customHeight="1" x14ac:dyDescent="0.3">
      <c r="A5" s="8">
        <v>14</v>
      </c>
      <c r="B5" s="8" t="s">
        <v>4</v>
      </c>
      <c r="C5" s="9">
        <v>94.027443132064207</v>
      </c>
      <c r="D5" s="10">
        <f t="shared" si="0"/>
        <v>6.0414032194570186E-2</v>
      </c>
      <c r="E5" s="9">
        <v>5760</v>
      </c>
      <c r="F5" s="9">
        <v>4482</v>
      </c>
      <c r="G5" s="9">
        <f t="shared" si="1"/>
        <v>163.2420887709448</v>
      </c>
      <c r="H5" s="9">
        <f t="shared" si="2"/>
        <v>209.78902974579253</v>
      </c>
      <c r="I5" s="9">
        <f t="shared" si="3"/>
        <v>91.805744124257188</v>
      </c>
    </row>
    <row r="6" spans="1:9" ht="15" customHeight="1" x14ac:dyDescent="0.3">
      <c r="A6" s="8">
        <v>15</v>
      </c>
      <c r="B6" s="8" t="s">
        <v>5</v>
      </c>
      <c r="C6" s="9">
        <v>197.50637720534502</v>
      </c>
      <c r="D6" s="10">
        <f t="shared" si="0"/>
        <v>0.12690078804288643</v>
      </c>
      <c r="E6" s="9">
        <v>1245</v>
      </c>
      <c r="F6" s="9">
        <v>5065</v>
      </c>
      <c r="G6" s="9">
        <f t="shared" si="1"/>
        <v>1586.396604058996</v>
      </c>
      <c r="H6" s="9">
        <f t="shared" si="2"/>
        <v>389.94348905300103</v>
      </c>
      <c r="I6" s="9">
        <f t="shared" si="3"/>
        <v>313.00535214793189</v>
      </c>
    </row>
    <row r="7" spans="1:9" ht="15" customHeight="1" x14ac:dyDescent="0.3">
      <c r="A7" s="8">
        <v>16</v>
      </c>
      <c r="B7" s="8" t="s">
        <v>6</v>
      </c>
      <c r="C7" s="9">
        <v>125.02408021146101</v>
      </c>
      <c r="D7" s="10">
        <f t="shared" si="0"/>
        <v>8.032983302952347E-2</v>
      </c>
      <c r="E7" s="9">
        <v>95</v>
      </c>
      <c r="F7" s="9">
        <v>23</v>
      </c>
      <c r="G7" s="9">
        <f t="shared" si="1"/>
        <v>13160.429495943265</v>
      </c>
      <c r="H7" s="9">
        <f t="shared" si="2"/>
        <v>54358.295744113486</v>
      </c>
      <c r="I7" s="9">
        <f t="shared" si="3"/>
        <v>10595.261034869576</v>
      </c>
    </row>
    <row r="8" spans="1:9" ht="15" customHeight="1" x14ac:dyDescent="0.3">
      <c r="A8" s="8">
        <v>17</v>
      </c>
      <c r="B8" s="8" t="s">
        <v>7</v>
      </c>
      <c r="C8" s="9">
        <v>36.633163322256095</v>
      </c>
      <c r="D8" s="10">
        <f t="shared" si="0"/>
        <v>2.353735286868628E-2</v>
      </c>
      <c r="E8" s="9">
        <v>218</v>
      </c>
      <c r="F8" s="9">
        <v>1439</v>
      </c>
      <c r="G8" s="9">
        <f t="shared" si="1"/>
        <v>1680.4203358833072</v>
      </c>
      <c r="H8" s="9">
        <f t="shared" si="2"/>
        <v>254.57375484542112</v>
      </c>
      <c r="I8" s="9">
        <f t="shared" si="3"/>
        <v>221.08125119044115</v>
      </c>
    </row>
    <row r="9" spans="1:9" ht="15" customHeight="1" x14ac:dyDescent="0.3">
      <c r="A9" s="8">
        <v>18</v>
      </c>
      <c r="B9" s="8" t="s">
        <v>8</v>
      </c>
      <c r="C9" s="9">
        <v>79.882521179989709</v>
      </c>
      <c r="D9" s="10">
        <f t="shared" si="0"/>
        <v>5.1325709235473353E-2</v>
      </c>
      <c r="E9" s="9">
        <v>0</v>
      </c>
      <c r="F9" s="9">
        <v>0</v>
      </c>
      <c r="G9" s="9">
        <v>0</v>
      </c>
      <c r="H9" s="9">
        <v>0</v>
      </c>
      <c r="I9" s="9">
        <v>0</v>
      </c>
    </row>
    <row r="10" spans="1:9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63"/>
      <c r="B11" s="63"/>
      <c r="C11" s="11">
        <f>SUM(C2:C10)</f>
        <v>1556.3841663347059</v>
      </c>
      <c r="D11" s="12"/>
      <c r="E11" s="11">
        <f>SUM(E2:E10)</f>
        <v>43868</v>
      </c>
      <c r="F11" s="11">
        <f>SUM(F2:F10)</f>
        <v>24056</v>
      </c>
      <c r="G11" s="11">
        <f>(C11*10000)/E11</f>
        <v>354.78803828182413</v>
      </c>
      <c r="H11" s="11">
        <f>(C11*10000)/F11</f>
        <v>646.98377383384855</v>
      </c>
      <c r="I11" s="11">
        <f>(C11*10000)/(E11+F11)</f>
        <v>229.13611776908104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10</v>
      </c>
      <c r="C2" s="14" t="s">
        <v>53</v>
      </c>
      <c r="D2" s="14" t="s">
        <v>53</v>
      </c>
      <c r="E2" s="14" t="s">
        <v>53</v>
      </c>
      <c r="F2" s="14" t="s">
        <v>53</v>
      </c>
      <c r="G2" s="14" t="s">
        <v>53</v>
      </c>
      <c r="H2" s="14" t="s">
        <v>53</v>
      </c>
      <c r="I2" s="14" t="s">
        <v>53</v>
      </c>
    </row>
    <row r="3" spans="1:9" ht="15" customHeight="1" x14ac:dyDescent="0.3">
      <c r="A3" s="8">
        <v>12</v>
      </c>
      <c r="B3" s="8" t="s">
        <v>11</v>
      </c>
      <c r="C3" s="9">
        <v>380.42607803816099</v>
      </c>
      <c r="D3" s="10">
        <f>C3/$C$11</f>
        <v>0.24442941933421694</v>
      </c>
      <c r="E3" s="9">
        <v>14475</v>
      </c>
      <c r="F3" s="9">
        <v>9628</v>
      </c>
      <c r="G3" s="9">
        <f t="shared" ref="G3:G9" si="0">(C3*10000)/E3</f>
        <v>262.81594337696788</v>
      </c>
      <c r="H3" s="9">
        <f t="shared" ref="H3:H9" si="1">(C3*10000)/F3</f>
        <v>395.12471753028774</v>
      </c>
      <c r="I3" s="9">
        <f t="shared" ref="I3:I9" si="2">(C3*10000)/(E3+F3)</f>
        <v>157.83349709088537</v>
      </c>
    </row>
    <row r="4" spans="1:9" ht="15" customHeight="1" x14ac:dyDescent="0.3">
      <c r="A4" s="8">
        <v>13</v>
      </c>
      <c r="B4" s="8" t="s">
        <v>12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</row>
    <row r="5" spans="1:9" ht="15" customHeight="1" x14ac:dyDescent="0.3">
      <c r="A5" s="8">
        <v>21</v>
      </c>
      <c r="B5" s="8" t="s">
        <v>13</v>
      </c>
      <c r="C5" s="9">
        <v>233.47453097624202</v>
      </c>
      <c r="D5" s="10">
        <f>C5/$C$11</f>
        <v>0.1500108623734436</v>
      </c>
      <c r="E5" s="9">
        <v>6277</v>
      </c>
      <c r="F5" s="9">
        <v>2854</v>
      </c>
      <c r="G5" s="9">
        <f t="shared" si="0"/>
        <v>371.95241512863151</v>
      </c>
      <c r="H5" s="9">
        <f t="shared" si="1"/>
        <v>818.06072521458304</v>
      </c>
      <c r="I5" s="9">
        <f t="shared" si="2"/>
        <v>255.69437189381449</v>
      </c>
    </row>
    <row r="6" spans="1:9" ht="15" customHeight="1" x14ac:dyDescent="0.3">
      <c r="A6" s="8">
        <v>22</v>
      </c>
      <c r="B6" s="8" t="s">
        <v>14</v>
      </c>
      <c r="C6" s="9">
        <v>408.76615902906497</v>
      </c>
      <c r="D6" s="10">
        <f>C6/$C$11</f>
        <v>0.26263834332863478</v>
      </c>
      <c r="E6" s="9">
        <v>9988</v>
      </c>
      <c r="F6" s="9">
        <v>4499</v>
      </c>
      <c r="G6" s="9">
        <f t="shared" si="0"/>
        <v>409.25726775036543</v>
      </c>
      <c r="H6" s="9">
        <f t="shared" si="1"/>
        <v>908.57114698614134</v>
      </c>
      <c r="I6" s="9">
        <f t="shared" si="2"/>
        <v>282.16066751505832</v>
      </c>
    </row>
    <row r="7" spans="1:9" ht="15" customHeight="1" x14ac:dyDescent="0.3">
      <c r="A7" s="8">
        <v>23</v>
      </c>
      <c r="B7" s="8" t="s">
        <v>15</v>
      </c>
      <c r="C7" s="9">
        <v>151.625474542522</v>
      </c>
      <c r="D7" s="10">
        <f>C7/$C$11</f>
        <v>9.7421624957545735E-2</v>
      </c>
      <c r="E7" s="9">
        <v>3344</v>
      </c>
      <c r="F7" s="9">
        <v>1413</v>
      </c>
      <c r="G7" s="9">
        <f t="shared" si="0"/>
        <v>453.42546214869014</v>
      </c>
      <c r="H7" s="9">
        <f t="shared" si="1"/>
        <v>1073.0748375266949</v>
      </c>
      <c r="I7" s="9">
        <f t="shared" si="2"/>
        <v>318.7418005939079</v>
      </c>
    </row>
    <row r="8" spans="1:9" ht="15" customHeight="1" x14ac:dyDescent="0.3">
      <c r="A8" s="8">
        <v>31</v>
      </c>
      <c r="B8" s="8" t="s">
        <v>16</v>
      </c>
      <c r="C8" s="9">
        <v>116.28012776284399</v>
      </c>
      <c r="D8" s="10">
        <f>C8/$C$11</f>
        <v>7.4711713391870688E-2</v>
      </c>
      <c r="E8" s="9">
        <v>3688</v>
      </c>
      <c r="F8" s="9">
        <v>2685</v>
      </c>
      <c r="G8" s="9">
        <f t="shared" si="0"/>
        <v>315.29318807712582</v>
      </c>
      <c r="H8" s="9">
        <f t="shared" si="1"/>
        <v>433.07310153759403</v>
      </c>
      <c r="I8" s="9">
        <f t="shared" si="2"/>
        <v>182.45744196272398</v>
      </c>
    </row>
    <row r="9" spans="1:9" ht="15" customHeight="1" x14ac:dyDescent="0.3">
      <c r="A9" s="8">
        <v>32</v>
      </c>
      <c r="B9" s="8" t="s">
        <v>17</v>
      </c>
      <c r="C9" s="9">
        <v>265.81179598586999</v>
      </c>
      <c r="D9" s="10">
        <f>C9/$C$11</f>
        <v>0.17078803661428832</v>
      </c>
      <c r="E9" s="9">
        <v>6096</v>
      </c>
      <c r="F9" s="9">
        <v>2977</v>
      </c>
      <c r="G9" s="9">
        <f t="shared" si="0"/>
        <v>436.04297241776572</v>
      </c>
      <c r="H9" s="9">
        <f t="shared" si="1"/>
        <v>892.8847698551225</v>
      </c>
      <c r="I9" s="9">
        <f t="shared" si="2"/>
        <v>292.9701267341232</v>
      </c>
    </row>
    <row r="10" spans="1:9" ht="15" customHeight="1" x14ac:dyDescent="0.3">
      <c r="A10" s="8">
        <v>33</v>
      </c>
      <c r="B10" s="8" t="s">
        <v>18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63"/>
      <c r="B11" s="63"/>
      <c r="C11" s="11">
        <f>SUM(C2:C10)</f>
        <v>1556.3841663347039</v>
      </c>
      <c r="D11" s="12"/>
      <c r="E11" s="11">
        <f>SUM(E2:E10)</f>
        <v>43868</v>
      </c>
      <c r="F11" s="11">
        <f>SUM(F2:F10)</f>
        <v>24056</v>
      </c>
      <c r="G11" s="11">
        <f>(C11*10000)/E11</f>
        <v>354.78803828182362</v>
      </c>
      <c r="H11" s="11">
        <f>(C11*10000)/F11</f>
        <v>646.98377383384764</v>
      </c>
      <c r="I11" s="11">
        <f>(C11*10000)/(E11+F11)</f>
        <v>229.13611776908073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5">
        <v>35.567409171718701</v>
      </c>
      <c r="D2" s="15">
        <v>66.616057260180298</v>
      </c>
      <c r="E2" s="15">
        <v>506.6017597231957</v>
      </c>
      <c r="F2" s="15">
        <v>31.048648088461597</v>
      </c>
      <c r="G2" s="15">
        <v>35.567409171718701</v>
      </c>
      <c r="H2" s="16">
        <f>E2/SUM($E2:$G2)</f>
        <v>0.88378578738051994</v>
      </c>
      <c r="I2" s="16">
        <f t="shared" ref="I2:J2" si="0">F2/SUM($E2:$G2)</f>
        <v>5.4165532139001965E-2</v>
      </c>
      <c r="J2" s="16">
        <f t="shared" si="0"/>
        <v>6.2048680480478152E-2</v>
      </c>
    </row>
    <row r="3" spans="1:10" ht="15" customHeight="1" x14ac:dyDescent="0.3">
      <c r="A3" s="8">
        <v>12</v>
      </c>
      <c r="B3" s="8" t="s">
        <v>2</v>
      </c>
      <c r="C3" s="17">
        <v>40.5972503402879</v>
      </c>
      <c r="D3" s="17">
        <v>54.422605762253902</v>
      </c>
      <c r="E3" s="17">
        <v>111.0985682208551</v>
      </c>
      <c r="F3" s="17">
        <v>13.825355421966002</v>
      </c>
      <c r="G3" s="17">
        <v>40.5972503402879</v>
      </c>
      <c r="H3" s="18">
        <f t="shared" ref="H3:H11" si="1">E3/SUM($E3:$G3)</f>
        <v>0.67120456886194158</v>
      </c>
      <c r="I3" s="18">
        <f t="shared" ref="I3:I11" si="2">F3/SUM($E3:$G3)</f>
        <v>8.3526204468419504E-2</v>
      </c>
      <c r="J3" s="18">
        <f t="shared" ref="J3:J11" si="3">G3/SUM($E3:$G3)</f>
        <v>0.24526922666963891</v>
      </c>
    </row>
    <row r="4" spans="1:10" ht="15" customHeight="1" x14ac:dyDescent="0.3">
      <c r="A4" s="8">
        <v>13</v>
      </c>
      <c r="B4" s="8" t="s">
        <v>3</v>
      </c>
      <c r="C4" s="17">
        <v>16.778432788567901</v>
      </c>
      <c r="D4" s="17">
        <v>35.403757845794601</v>
      </c>
      <c r="E4" s="17">
        <v>249.16783247131042</v>
      </c>
      <c r="F4" s="17">
        <v>18.6253250572267</v>
      </c>
      <c r="G4" s="17">
        <v>16.778432788567901</v>
      </c>
      <c r="H4" s="18">
        <f t="shared" si="1"/>
        <v>0.87558927507013851</v>
      </c>
      <c r="I4" s="18">
        <f t="shared" si="2"/>
        <v>6.5450402257203708E-2</v>
      </c>
      <c r="J4" s="18">
        <f t="shared" si="3"/>
        <v>5.8960322672657828E-2</v>
      </c>
    </row>
    <row r="5" spans="1:10" ht="15" customHeight="1" x14ac:dyDescent="0.3">
      <c r="A5" s="8">
        <v>14</v>
      </c>
      <c r="B5" s="8" t="s">
        <v>4</v>
      </c>
      <c r="C5" s="17">
        <v>2.0470639959508299</v>
      </c>
      <c r="D5" s="17">
        <v>6.3269320715967696</v>
      </c>
      <c r="E5" s="17">
        <v>87.700511060467434</v>
      </c>
      <c r="F5" s="17">
        <v>4.2798680756459397</v>
      </c>
      <c r="G5" s="17">
        <v>2.0470639959508299</v>
      </c>
      <c r="H5" s="18">
        <f t="shared" si="1"/>
        <v>0.93271185665752476</v>
      </c>
      <c r="I5" s="18">
        <f t="shared" si="2"/>
        <v>4.5517222771172705E-2</v>
      </c>
      <c r="J5" s="18">
        <f t="shared" si="3"/>
        <v>2.177092057130247E-2</v>
      </c>
    </row>
    <row r="6" spans="1:10" ht="15" customHeight="1" x14ac:dyDescent="0.3">
      <c r="A6" s="8">
        <v>15</v>
      </c>
      <c r="B6" s="8" t="s">
        <v>5</v>
      </c>
      <c r="C6" s="13" t="s">
        <v>53</v>
      </c>
      <c r="D6" s="13" t="s">
        <v>53</v>
      </c>
      <c r="E6" s="17">
        <v>197.50637720534502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16</v>
      </c>
      <c r="B7" s="8" t="s">
        <v>6</v>
      </c>
      <c r="C7" s="13" t="s">
        <v>53</v>
      </c>
      <c r="D7" s="13" t="s">
        <v>53</v>
      </c>
      <c r="E7" s="17">
        <v>125.02408021146101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17</v>
      </c>
      <c r="B8" s="8" t="s">
        <v>7</v>
      </c>
      <c r="C8" s="13" t="s">
        <v>53</v>
      </c>
      <c r="D8" s="13" t="s">
        <v>53</v>
      </c>
      <c r="E8" s="17">
        <v>36.633163322256095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18</v>
      </c>
      <c r="B9" s="8" t="s">
        <v>8</v>
      </c>
      <c r="C9" s="13" t="s">
        <v>53</v>
      </c>
      <c r="D9" s="13" t="s">
        <v>53</v>
      </c>
      <c r="E9" s="17">
        <v>79.882521179989709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63"/>
      <c r="B11" s="63"/>
      <c r="C11" s="11">
        <f>SUM(C2:C10)</f>
        <v>94.990156296525342</v>
      </c>
      <c r="D11" s="11">
        <f t="shared" ref="D11:G11" si="4">SUM(D2:D10)</f>
        <v>162.76935293982555</v>
      </c>
      <c r="E11" s="11">
        <f t="shared" si="4"/>
        <v>1393.6148133948805</v>
      </c>
      <c r="F11" s="11">
        <f t="shared" si="4"/>
        <v>67.779196643300239</v>
      </c>
      <c r="G11" s="11">
        <f t="shared" si="4"/>
        <v>94.990156296525342</v>
      </c>
      <c r="H11" s="19">
        <f t="shared" si="1"/>
        <v>0.89541826725007845</v>
      </c>
      <c r="I11" s="19">
        <f t="shared" si="2"/>
        <v>4.3549143013270716E-2</v>
      </c>
      <c r="J11" s="19">
        <f t="shared" si="3"/>
        <v>6.1032589736650766E-2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9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10</v>
      </c>
      <c r="C2" s="14" t="s">
        <v>53</v>
      </c>
      <c r="D2" s="14" t="s">
        <v>53</v>
      </c>
      <c r="E2" s="14" t="s">
        <v>53</v>
      </c>
      <c r="F2" s="14" t="s">
        <v>53</v>
      </c>
      <c r="G2" s="14" t="s">
        <v>53</v>
      </c>
      <c r="H2" s="14" t="s">
        <v>53</v>
      </c>
      <c r="I2" s="14" t="s">
        <v>53</v>
      </c>
      <c r="J2" s="14" t="s">
        <v>53</v>
      </c>
    </row>
    <row r="3" spans="1:10" ht="15" customHeight="1" x14ac:dyDescent="0.3">
      <c r="A3" s="8">
        <v>12</v>
      </c>
      <c r="B3" s="8" t="s">
        <v>11</v>
      </c>
      <c r="C3" s="17">
        <v>28.872864660363703</v>
      </c>
      <c r="D3" s="17">
        <v>44.818695002781901</v>
      </c>
      <c r="E3" s="17">
        <v>335.60738303537909</v>
      </c>
      <c r="F3" s="17">
        <v>15.945830342418198</v>
      </c>
      <c r="G3" s="17">
        <v>28.872864660363703</v>
      </c>
      <c r="H3" s="18">
        <f t="shared" ref="H3:H11" si="0">E3/SUM($E3:$G3)</f>
        <v>0.88218816324603777</v>
      </c>
      <c r="I3" s="18">
        <f t="shared" ref="I3:I11" si="1">F3/SUM($E3:$G3)</f>
        <v>4.1915713098981226E-2</v>
      </c>
      <c r="J3" s="18">
        <f t="shared" ref="J3:J11" si="2">G3/SUM($E3:$G3)</f>
        <v>7.5896123654980954E-2</v>
      </c>
    </row>
    <row r="4" spans="1:10" ht="15" customHeight="1" x14ac:dyDescent="0.3">
      <c r="A4" s="8">
        <v>13</v>
      </c>
      <c r="B4" s="8" t="s">
        <v>12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  <c r="J4" s="13" t="s">
        <v>53</v>
      </c>
    </row>
    <row r="5" spans="1:10" ht="15" customHeight="1" x14ac:dyDescent="0.3">
      <c r="A5" s="8">
        <v>21</v>
      </c>
      <c r="B5" s="8" t="s">
        <v>13</v>
      </c>
      <c r="C5" s="17">
        <v>10.8758161965106</v>
      </c>
      <c r="D5" s="17">
        <v>22.631848395547699</v>
      </c>
      <c r="E5" s="17">
        <v>210.84268258069432</v>
      </c>
      <c r="F5" s="17">
        <v>11.756032199037099</v>
      </c>
      <c r="G5" s="17">
        <v>10.8758161965106</v>
      </c>
      <c r="H5" s="18">
        <f t="shared" si="0"/>
        <v>0.90306502254907328</v>
      </c>
      <c r="I5" s="18">
        <f t="shared" si="1"/>
        <v>5.035252517643294E-2</v>
      </c>
      <c r="J5" s="18">
        <f t="shared" si="2"/>
        <v>4.6582452274493723E-2</v>
      </c>
    </row>
    <row r="6" spans="1:10" ht="15" customHeight="1" x14ac:dyDescent="0.3">
      <c r="A6" s="8">
        <v>22</v>
      </c>
      <c r="B6" s="8" t="s">
        <v>14</v>
      </c>
      <c r="C6" s="17">
        <v>23.459416430592</v>
      </c>
      <c r="D6" s="17">
        <v>40.200106996479896</v>
      </c>
      <c r="E6" s="17">
        <v>368.56605203258505</v>
      </c>
      <c r="F6" s="17">
        <v>16.740690565887896</v>
      </c>
      <c r="G6" s="17">
        <v>23.459416430592</v>
      </c>
      <c r="H6" s="18">
        <f t="shared" si="0"/>
        <v>0.90165500223412198</v>
      </c>
      <c r="I6" s="18">
        <f t="shared" si="1"/>
        <v>4.0954198864337897E-2</v>
      </c>
      <c r="J6" s="18">
        <f t="shared" si="2"/>
        <v>5.7390798901540037E-2</v>
      </c>
    </row>
    <row r="7" spans="1:10" ht="15" customHeight="1" x14ac:dyDescent="0.3">
      <c r="A7" s="8">
        <v>23</v>
      </c>
      <c r="B7" s="8" t="s">
        <v>15</v>
      </c>
      <c r="C7" s="17">
        <v>12.6556903164833</v>
      </c>
      <c r="D7" s="17">
        <v>19.084995639234602</v>
      </c>
      <c r="E7" s="17">
        <v>132.54047890328741</v>
      </c>
      <c r="F7" s="17">
        <v>6.4293053227513024</v>
      </c>
      <c r="G7" s="17">
        <v>12.6556903164833</v>
      </c>
      <c r="H7" s="18">
        <f t="shared" si="0"/>
        <v>0.87413067825959301</v>
      </c>
      <c r="I7" s="18">
        <f t="shared" si="1"/>
        <v>4.2402540484371323E-2</v>
      </c>
      <c r="J7" s="18">
        <f t="shared" si="2"/>
        <v>8.3466781256035738E-2</v>
      </c>
    </row>
    <row r="8" spans="1:10" ht="15" customHeight="1" x14ac:dyDescent="0.3">
      <c r="A8" s="8">
        <v>31</v>
      </c>
      <c r="B8" s="8" t="s">
        <v>16</v>
      </c>
      <c r="C8" s="17">
        <v>5.7649133283852301</v>
      </c>
      <c r="D8" s="17">
        <v>11.1510699979367</v>
      </c>
      <c r="E8" s="17">
        <v>105.12905776490729</v>
      </c>
      <c r="F8" s="17">
        <v>5.38615666955147</v>
      </c>
      <c r="G8" s="17">
        <v>5.7649133283852301</v>
      </c>
      <c r="H8" s="18">
        <f t="shared" si="0"/>
        <v>0.90410167057367219</v>
      </c>
      <c r="I8" s="18">
        <f t="shared" si="1"/>
        <v>4.6320525898773189E-2</v>
      </c>
      <c r="J8" s="18">
        <f t="shared" si="2"/>
        <v>4.9577803527554636E-2</v>
      </c>
    </row>
    <row r="9" spans="1:10" ht="15" customHeight="1" x14ac:dyDescent="0.3">
      <c r="A9" s="8">
        <v>32</v>
      </c>
      <c r="B9" s="8" t="s">
        <v>17</v>
      </c>
      <c r="C9" s="17">
        <v>13.361455364190499</v>
      </c>
      <c r="D9" s="17">
        <v>24.882636907844699</v>
      </c>
      <c r="E9" s="17">
        <v>240.92915907802529</v>
      </c>
      <c r="F9" s="17">
        <v>11.521181543654199</v>
      </c>
      <c r="G9" s="17">
        <v>13.361455364190499</v>
      </c>
      <c r="H9" s="18">
        <f t="shared" si="0"/>
        <v>0.90639001999306523</v>
      </c>
      <c r="I9" s="18">
        <f t="shared" si="1"/>
        <v>4.3343379479918349E-2</v>
      </c>
      <c r="J9" s="18">
        <f t="shared" si="2"/>
        <v>5.026660052701637E-2</v>
      </c>
    </row>
    <row r="10" spans="1:10" ht="15" customHeight="1" x14ac:dyDescent="0.3">
      <c r="A10" s="8">
        <v>33</v>
      </c>
      <c r="B10" s="8" t="s">
        <v>18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63"/>
      <c r="B11" s="63"/>
      <c r="C11" s="11">
        <f>SUM(C2:C10)</f>
        <v>94.990156296525342</v>
      </c>
      <c r="D11" s="11">
        <f t="shared" ref="D11:G11" si="3">SUM(D2:D10)</f>
        <v>162.7693529398255</v>
      </c>
      <c r="E11" s="11">
        <f t="shared" si="3"/>
        <v>1393.6148133948784</v>
      </c>
      <c r="F11" s="11">
        <f t="shared" si="3"/>
        <v>67.779196643300168</v>
      </c>
      <c r="G11" s="11">
        <f t="shared" si="3"/>
        <v>94.990156296525342</v>
      </c>
      <c r="H11" s="19">
        <f t="shared" si="0"/>
        <v>0.89541826725007845</v>
      </c>
      <c r="I11" s="19">
        <f t="shared" si="1"/>
        <v>4.3549143013270737E-2</v>
      </c>
      <c r="J11" s="19">
        <f t="shared" si="2"/>
        <v>6.103258973665085E-2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26.4533797849904</v>
      </c>
      <c r="D2" s="21">
        <v>99.287352068715293</v>
      </c>
      <c r="E2" s="15">
        <v>119.61015491464499</v>
      </c>
      <c r="F2" s="15">
        <v>204.45315597900299</v>
      </c>
      <c r="G2" s="15">
        <v>123.41377423601901</v>
      </c>
      <c r="H2" s="16">
        <v>4.6148914079824792E-2</v>
      </c>
      <c r="I2" s="16">
        <v>0.17321051287489084</v>
      </c>
      <c r="J2" s="16">
        <v>0.20866440534613481</v>
      </c>
      <c r="K2" s="16">
        <v>0.35667620566116065</v>
      </c>
      <c r="L2" s="16">
        <v>0.2152999620379889</v>
      </c>
    </row>
    <row r="3" spans="1:12" ht="15" customHeight="1" x14ac:dyDescent="0.3">
      <c r="A3" s="22">
        <v>12</v>
      </c>
      <c r="B3" s="22" t="s">
        <v>2</v>
      </c>
      <c r="C3" s="23">
        <v>14.754950761328399</v>
      </c>
      <c r="D3" s="23">
        <v>32.544936256091198</v>
      </c>
      <c r="E3" s="17">
        <v>37.145269882354903</v>
      </c>
      <c r="F3" s="17">
        <v>51.736938843743296</v>
      </c>
      <c r="G3" s="17">
        <v>29.339078239593601</v>
      </c>
      <c r="H3" s="18">
        <v>8.9142376206405402E-2</v>
      </c>
      <c r="I3" s="18">
        <v>0.19662098493460331</v>
      </c>
      <c r="J3" s="18">
        <v>0.22441400691216062</v>
      </c>
      <c r="K3" s="18">
        <v>0.31256991234862896</v>
      </c>
      <c r="L3" s="18">
        <v>0.17725271959820169</v>
      </c>
    </row>
    <row r="4" spans="1:12" ht="15" customHeight="1" x14ac:dyDescent="0.3">
      <c r="A4" s="22">
        <v>13</v>
      </c>
      <c r="B4" s="22" t="s">
        <v>3</v>
      </c>
      <c r="C4" s="23">
        <v>16.4999932226109</v>
      </c>
      <c r="D4" s="23">
        <v>48.538485725535701</v>
      </c>
      <c r="E4" s="17">
        <v>77.241779310283704</v>
      </c>
      <c r="F4" s="17">
        <v>101.996797823848</v>
      </c>
      <c r="G4" s="17">
        <v>40.294534234822201</v>
      </c>
      <c r="H4" s="18">
        <v>5.798187093878493E-2</v>
      </c>
      <c r="I4" s="18">
        <v>0.17056687096364348</v>
      </c>
      <c r="J4" s="18">
        <v>0.27143180113029747</v>
      </c>
      <c r="K4" s="18">
        <v>0.35842227859145076</v>
      </c>
      <c r="L4" s="18">
        <v>0.14159717837582333</v>
      </c>
    </row>
    <row r="5" spans="1:12" ht="15" customHeight="1" x14ac:dyDescent="0.3">
      <c r="A5" s="22">
        <v>14</v>
      </c>
      <c r="B5" s="22" t="s">
        <v>4</v>
      </c>
      <c r="C5" s="23">
        <v>25.452615610311398</v>
      </c>
      <c r="D5" s="23">
        <v>25.652676729206799</v>
      </c>
      <c r="E5" s="17">
        <v>12.5166906560064</v>
      </c>
      <c r="F5" s="17">
        <v>23.556713088702299</v>
      </c>
      <c r="G5" s="17">
        <v>6.8487470478368992</v>
      </c>
      <c r="H5" s="18">
        <v>0.27069347801537674</v>
      </c>
      <c r="I5" s="18">
        <v>0.27282116661597405</v>
      </c>
      <c r="J5" s="18">
        <v>0.1331174201815358</v>
      </c>
      <c r="K5" s="18">
        <v>0.25053018888981521</v>
      </c>
      <c r="L5" s="18">
        <v>7.2837746297298223E-2</v>
      </c>
    </row>
    <row r="6" spans="1:12" ht="15" customHeight="1" x14ac:dyDescent="0.3">
      <c r="A6" s="22">
        <v>15</v>
      </c>
      <c r="B6" s="22" t="s">
        <v>5</v>
      </c>
      <c r="C6" s="23">
        <v>18.612995565270801</v>
      </c>
      <c r="D6" s="23">
        <v>34.125301123396497</v>
      </c>
      <c r="E6" s="17">
        <v>53.717039129166899</v>
      </c>
      <c r="F6" s="17">
        <v>57.570640755766306</v>
      </c>
      <c r="G6" s="17">
        <v>33.480400631744999</v>
      </c>
      <c r="H6" s="18">
        <v>9.4239972544881659E-2</v>
      </c>
      <c r="I6" s="18">
        <v>0.17278075577234017</v>
      </c>
      <c r="J6" s="18">
        <v>0.2719762262325221</v>
      </c>
      <c r="K6" s="18">
        <v>0.29148750319039402</v>
      </c>
      <c r="L6" s="18">
        <v>0.16951554225986204</v>
      </c>
    </row>
    <row r="7" spans="1:12" ht="15" customHeight="1" x14ac:dyDescent="0.3">
      <c r="A7" s="22">
        <v>16</v>
      </c>
      <c r="B7" s="22" t="s">
        <v>6</v>
      </c>
      <c r="C7" s="23">
        <v>6.6449156846094102</v>
      </c>
      <c r="D7" s="23">
        <v>18.531002416739199</v>
      </c>
      <c r="E7" s="17">
        <v>32.384551567563101</v>
      </c>
      <c r="F7" s="17">
        <v>39.402389824239499</v>
      </c>
      <c r="G7" s="17">
        <v>28.061220718309102</v>
      </c>
      <c r="H7" s="18">
        <v>5.3149086746892983E-2</v>
      </c>
      <c r="I7" s="18">
        <v>0.14821946608522668</v>
      </c>
      <c r="J7" s="18">
        <v>0.25902651323480463</v>
      </c>
      <c r="K7" s="18">
        <v>0.31515840594544675</v>
      </c>
      <c r="L7" s="18">
        <v>0.22444652798762904</v>
      </c>
    </row>
    <row r="8" spans="1:12" ht="15" customHeight="1" x14ac:dyDescent="0.3">
      <c r="A8" s="22">
        <v>17</v>
      </c>
      <c r="B8" s="22" t="s">
        <v>7</v>
      </c>
      <c r="C8" s="23">
        <v>0.474079219421987</v>
      </c>
      <c r="D8" s="23">
        <v>5.8249672845913203</v>
      </c>
      <c r="E8" s="17">
        <v>9.2871796014766108</v>
      </c>
      <c r="F8" s="17">
        <v>11.5102088967366</v>
      </c>
      <c r="G8" s="17">
        <v>9.5367283200297894</v>
      </c>
      <c r="H8" s="18">
        <v>1.294125804128857E-2</v>
      </c>
      <c r="I8" s="18">
        <v>0.15900803415064044</v>
      </c>
      <c r="J8" s="18">
        <v>0.25351836312301834</v>
      </c>
      <c r="K8" s="18">
        <v>0.31420188301739221</v>
      </c>
      <c r="L8" s="18">
        <v>0.26033046166766044</v>
      </c>
    </row>
    <row r="9" spans="1:12" ht="15" customHeight="1" x14ac:dyDescent="0.3">
      <c r="A9" s="22">
        <v>18</v>
      </c>
      <c r="B9" s="22" t="s">
        <v>8</v>
      </c>
      <c r="C9" s="23">
        <v>5.4255310354997501</v>
      </c>
      <c r="D9" s="23">
        <v>14.0266293474956</v>
      </c>
      <c r="E9" s="17">
        <v>21.397728190706399</v>
      </c>
      <c r="F9" s="17">
        <v>24.290939379508902</v>
      </c>
      <c r="G9" s="17">
        <v>14.7416932267829</v>
      </c>
      <c r="H9" s="18">
        <v>6.79188758110775E-2</v>
      </c>
      <c r="I9" s="18">
        <v>0.17559071922492786</v>
      </c>
      <c r="J9" s="18">
        <v>0.26786495812384836</v>
      </c>
      <c r="K9" s="18">
        <v>0.30408328406130142</v>
      </c>
      <c r="L9" s="18">
        <v>0.18454216277884497</v>
      </c>
    </row>
    <row r="10" spans="1:12" ht="15" customHeight="1" x14ac:dyDescent="0.3">
      <c r="A10" s="8">
        <v>19</v>
      </c>
      <c r="B10" s="8" t="s">
        <v>19</v>
      </c>
      <c r="C10" s="25" t="s">
        <v>53</v>
      </c>
      <c r="D10" s="25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  <c r="K10" s="13" t="s">
        <v>53</v>
      </c>
      <c r="L10" s="13" t="s">
        <v>53</v>
      </c>
    </row>
    <row r="11" spans="1:12" ht="15" customHeight="1" x14ac:dyDescent="0.25">
      <c r="A11" s="63"/>
      <c r="B11" s="63"/>
      <c r="C11" s="24">
        <f t="shared" ref="C11:G11" si="0">SUM(C2:C10)</f>
        <v>114.31846088404303</v>
      </c>
      <c r="D11" s="24">
        <f t="shared" si="0"/>
        <v>278.53135095177157</v>
      </c>
      <c r="E11" s="11">
        <f t="shared" si="0"/>
        <v>363.30039325220304</v>
      </c>
      <c r="F11" s="11">
        <f t="shared" si="0"/>
        <v>514.51778459154787</v>
      </c>
      <c r="G11" s="11">
        <f t="shared" si="0"/>
        <v>285.7161766551385</v>
      </c>
      <c r="H11" s="19">
        <v>7.3451313214823982E-2</v>
      </c>
      <c r="I11" s="19">
        <v>0.1789605400623645</v>
      </c>
      <c r="J11" s="19">
        <v>0.23342591187353065</v>
      </c>
      <c r="K11" s="19">
        <v>0.33058533729705114</v>
      </c>
      <c r="L11" s="19">
        <v>0.18357689755222978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1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5">
        <v>575.69618389999994</v>
      </c>
      <c r="D2" s="15">
        <v>573.217816983376</v>
      </c>
      <c r="E2" s="15">
        <f t="shared" ref="E2:E11" si="0">ROUND(D2,0)-ROUND(C2,0)</f>
        <v>-3</v>
      </c>
      <c r="F2" s="27">
        <f t="shared" ref="F2:F11" si="1">D2/C2-1</f>
        <v>-4.304991045510298E-3</v>
      </c>
    </row>
    <row r="3" spans="1:6" ht="15" customHeight="1" x14ac:dyDescent="0.3">
      <c r="A3" s="8">
        <v>12</v>
      </c>
      <c r="B3" s="8" t="s">
        <v>2</v>
      </c>
      <c r="C3" s="17">
        <v>167.65966839999999</v>
      </c>
      <c r="D3" s="17">
        <v>165.52117398310901</v>
      </c>
      <c r="E3" s="17">
        <f t="shared" si="0"/>
        <v>-2</v>
      </c>
      <c r="F3" s="28">
        <f t="shared" si="1"/>
        <v>-1.2754972244064078E-2</v>
      </c>
    </row>
    <row r="4" spans="1:6" ht="15" customHeight="1" x14ac:dyDescent="0.3">
      <c r="A4" s="8">
        <v>13</v>
      </c>
      <c r="B4" s="8" t="s">
        <v>3</v>
      </c>
      <c r="C4" s="17">
        <v>282.4390707</v>
      </c>
      <c r="D4" s="17">
        <v>284.57159031710501</v>
      </c>
      <c r="E4" s="17">
        <f t="shared" si="0"/>
        <v>3</v>
      </c>
      <c r="F4" s="28">
        <f t="shared" si="1"/>
        <v>7.5503704633348434E-3</v>
      </c>
    </row>
    <row r="5" spans="1:6" ht="15" customHeight="1" x14ac:dyDescent="0.3">
      <c r="A5" s="8">
        <v>14</v>
      </c>
      <c r="B5" s="8" t="s">
        <v>4</v>
      </c>
      <c r="C5" s="17">
        <v>91.125730570000002</v>
      </c>
      <c r="D5" s="17">
        <v>94.027443132064207</v>
      </c>
      <c r="E5" s="17">
        <f t="shared" si="0"/>
        <v>3</v>
      </c>
      <c r="F5" s="28">
        <f t="shared" si="1"/>
        <v>3.1842955265364958E-2</v>
      </c>
    </row>
    <row r="6" spans="1:6" ht="15" customHeight="1" x14ac:dyDescent="0.3">
      <c r="A6" s="8">
        <v>15</v>
      </c>
      <c r="B6" s="8" t="s">
        <v>5</v>
      </c>
      <c r="C6" s="17">
        <v>200.88080400000001</v>
      </c>
      <c r="D6" s="17">
        <v>197.50637720534502</v>
      </c>
      <c r="E6" s="17">
        <f t="shared" si="0"/>
        <v>-3</v>
      </c>
      <c r="F6" s="28">
        <f t="shared" si="1"/>
        <v>-1.6798154564609313E-2</v>
      </c>
    </row>
    <row r="7" spans="1:6" ht="15" customHeight="1" x14ac:dyDescent="0.3">
      <c r="A7" s="8">
        <v>16</v>
      </c>
      <c r="B7" s="8" t="s">
        <v>6</v>
      </c>
      <c r="C7" s="17">
        <v>122.9422404</v>
      </c>
      <c r="D7" s="17">
        <v>125.02408021146101</v>
      </c>
      <c r="E7" s="17">
        <f t="shared" si="0"/>
        <v>2</v>
      </c>
      <c r="F7" s="28">
        <f t="shared" si="1"/>
        <v>1.6933478718848871E-2</v>
      </c>
    </row>
    <row r="8" spans="1:6" ht="15" customHeight="1" x14ac:dyDescent="0.3">
      <c r="A8" s="8">
        <v>17</v>
      </c>
      <c r="B8" s="8" t="s">
        <v>7</v>
      </c>
      <c r="C8" s="17">
        <v>37.657094439999995</v>
      </c>
      <c r="D8" s="17">
        <v>36.633163322256095</v>
      </c>
      <c r="E8" s="17">
        <f t="shared" si="0"/>
        <v>-1</v>
      </c>
      <c r="F8" s="28">
        <f t="shared" si="1"/>
        <v>-2.7190922002103823E-2</v>
      </c>
    </row>
    <row r="9" spans="1:6" ht="15" customHeight="1" x14ac:dyDescent="0.3">
      <c r="A9" s="8">
        <v>18</v>
      </c>
      <c r="B9" s="8" t="s">
        <v>8</v>
      </c>
      <c r="C9" s="17">
        <v>68.753203380000002</v>
      </c>
      <c r="D9" s="17">
        <v>79.882521179989709</v>
      </c>
      <c r="E9" s="17">
        <f t="shared" si="0"/>
        <v>11</v>
      </c>
      <c r="F9" s="28">
        <f t="shared" si="1"/>
        <v>0.16187344375036306</v>
      </c>
    </row>
    <row r="10" spans="1:6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</row>
    <row r="11" spans="1:6" ht="15" customHeight="1" x14ac:dyDescent="0.25">
      <c r="A11" s="63"/>
      <c r="B11" s="63"/>
      <c r="C11" s="11">
        <f t="shared" ref="C11:D11" si="2">SUM(C2:C10)</f>
        <v>1547.15399579</v>
      </c>
      <c r="D11" s="11">
        <f t="shared" si="2"/>
        <v>1556.3841663347059</v>
      </c>
      <c r="E11" s="26">
        <f t="shared" si="0"/>
        <v>9</v>
      </c>
      <c r="F11" s="29">
        <f t="shared" si="1"/>
        <v>5.9659029222833837E-3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2022-08-30T11:29:17Z</dcterms:created>
  <dcterms:modified xsi:type="dcterms:W3CDTF">2022-10-24T12:49:07Z</dcterms:modified>
</cp:coreProperties>
</file>