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3.xml" ContentType="application/vnd.openxmlformats-officedocument.drawing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drawings/drawing4.xml" ContentType="application/vnd.openxmlformats-officedocument.drawing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5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drawings/drawing6.xml" ContentType="application/vnd.openxmlformats-officedocument.drawing+xml"/>
  <Override PartName="/xl/charts/chart1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U:\GIS\INFOPLAN\Projekte_GISKZ\Bauzonenstatistik\3_Bauzonenstatistik_2022\6_Dokumentation\Resultate_Sept_2022\"/>
    </mc:Choice>
  </mc:AlternateContent>
  <xr:revisionPtr revIDLastSave="0" documentId="13_ncr:1_{47BD5999-457C-4248-9988-F4B73503310B}" xr6:coauthVersionLast="47" xr6:coauthVersionMax="47" xr10:uidLastSave="{00000000-0000-0000-0000-000000000000}"/>
  <bookViews>
    <workbookView xWindow="-108" yWindow="-108" windowWidth="30936" windowHeight="16896" xr2:uid="{00000000-000D-0000-FFFF-FFFF00000000}"/>
  </bookViews>
  <sheets>
    <sheet name="Faktenblatt" sheetId="10" r:id="rId1"/>
    <sheet name="Legende" sheetId="11" r:id="rId2"/>
    <sheet name="Statistik_Hauptnutzung" sheetId="9" r:id="rId3"/>
    <sheet name="Statistik_Gemtypen_BFS9" sheetId="8" r:id="rId4"/>
    <sheet name="Analyse_unüberbaut_Hauptnutzung" sheetId="7" r:id="rId5"/>
    <sheet name="Anal_unüb_Gemtypen_BFS9" sheetId="5" r:id="rId6"/>
    <sheet name="Analyse_Erschliessung_oeV" sheetId="3" r:id="rId7"/>
    <sheet name="Vergleich_2017_2022" sheetId="2" r:id="rId8"/>
  </sheets>
  <definedNames>
    <definedName name="aa">#REF!</definedName>
    <definedName name="Auswertung_GdeTypen_CH00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" i="2" l="1"/>
  <c r="F3" i="2"/>
  <c r="F4" i="2"/>
  <c r="F5" i="2"/>
  <c r="F6" i="2"/>
  <c r="F7" i="2"/>
  <c r="F8" i="2"/>
  <c r="F10" i="2"/>
  <c r="E2" i="2"/>
  <c r="E3" i="2"/>
  <c r="E4" i="2"/>
  <c r="E5" i="2"/>
  <c r="E6" i="2"/>
  <c r="E7" i="2"/>
  <c r="E8" i="2"/>
  <c r="E10" i="2"/>
  <c r="C11" i="2"/>
  <c r="F11" i="2" s="1"/>
  <c r="D11" i="2"/>
  <c r="C11" i="3"/>
  <c r="D11" i="3"/>
  <c r="E11" i="3"/>
  <c r="F11" i="3"/>
  <c r="G11" i="3"/>
  <c r="H3" i="5"/>
  <c r="I3" i="5"/>
  <c r="J3" i="5"/>
  <c r="H4" i="5"/>
  <c r="I4" i="5"/>
  <c r="J4" i="5"/>
  <c r="H5" i="5"/>
  <c r="I5" i="5"/>
  <c r="J5" i="5"/>
  <c r="H6" i="5"/>
  <c r="I6" i="5"/>
  <c r="J6" i="5"/>
  <c r="H7" i="5"/>
  <c r="I7" i="5"/>
  <c r="J7" i="5"/>
  <c r="H8" i="5"/>
  <c r="I8" i="5"/>
  <c r="J8" i="5"/>
  <c r="H9" i="5"/>
  <c r="I9" i="5"/>
  <c r="J9" i="5"/>
  <c r="H10" i="5"/>
  <c r="I10" i="5"/>
  <c r="J10" i="5"/>
  <c r="D11" i="5"/>
  <c r="E11" i="5"/>
  <c r="F11" i="5"/>
  <c r="G11" i="5"/>
  <c r="J11" i="5" s="1"/>
  <c r="C11" i="5"/>
  <c r="H3" i="7"/>
  <c r="I3" i="7"/>
  <c r="J3" i="7"/>
  <c r="H4" i="7"/>
  <c r="I4" i="7"/>
  <c r="J4" i="7"/>
  <c r="H5" i="7"/>
  <c r="I5" i="7"/>
  <c r="J5" i="7"/>
  <c r="I2" i="7"/>
  <c r="J2" i="7"/>
  <c r="H2" i="7"/>
  <c r="D11" i="7"/>
  <c r="E11" i="7"/>
  <c r="F11" i="7"/>
  <c r="G11" i="7"/>
  <c r="J11" i="7" s="1"/>
  <c r="C11" i="7"/>
  <c r="F11" i="8"/>
  <c r="E11" i="8"/>
  <c r="C11" i="8"/>
  <c r="D10" i="8" s="1"/>
  <c r="I3" i="8"/>
  <c r="I4" i="8"/>
  <c r="I5" i="8"/>
  <c r="I6" i="8"/>
  <c r="I7" i="8"/>
  <c r="I8" i="8"/>
  <c r="I9" i="8"/>
  <c r="I10" i="8"/>
  <c r="H3" i="8"/>
  <c r="H4" i="8"/>
  <c r="H5" i="8"/>
  <c r="H6" i="8"/>
  <c r="H7" i="8"/>
  <c r="H8" i="8"/>
  <c r="H9" i="8"/>
  <c r="H10" i="8"/>
  <c r="G3" i="8"/>
  <c r="G4" i="8"/>
  <c r="G5" i="8"/>
  <c r="G6" i="8"/>
  <c r="G7" i="8"/>
  <c r="G8" i="8"/>
  <c r="G9" i="8"/>
  <c r="G10" i="8"/>
  <c r="F11" i="9"/>
  <c r="E11" i="9"/>
  <c r="C11" i="9"/>
  <c r="D10" i="9" s="1"/>
  <c r="I3" i="9"/>
  <c r="I4" i="9"/>
  <c r="I5" i="9"/>
  <c r="I6" i="9"/>
  <c r="I7" i="9"/>
  <c r="I8" i="9"/>
  <c r="I9" i="9"/>
  <c r="I10" i="9"/>
  <c r="I2" i="9"/>
  <c r="H3" i="9"/>
  <c r="H4" i="9"/>
  <c r="H5" i="9"/>
  <c r="H6" i="9"/>
  <c r="H7" i="9"/>
  <c r="H8" i="9"/>
  <c r="H9" i="9"/>
  <c r="H10" i="9"/>
  <c r="H2" i="9"/>
  <c r="G3" i="9"/>
  <c r="G4" i="9"/>
  <c r="G5" i="9"/>
  <c r="G6" i="9"/>
  <c r="G7" i="9"/>
  <c r="G8" i="9"/>
  <c r="G9" i="9"/>
  <c r="G10" i="9"/>
  <c r="G2" i="9"/>
  <c r="E11" i="2" l="1"/>
  <c r="H11" i="5"/>
  <c r="I11" i="5"/>
  <c r="I11" i="7"/>
  <c r="H11" i="7"/>
  <c r="D3" i="8"/>
  <c r="D6" i="8"/>
  <c r="D8" i="8"/>
  <c r="G11" i="8"/>
  <c r="H11" i="8"/>
  <c r="D5" i="8"/>
  <c r="D9" i="8"/>
  <c r="I11" i="8"/>
  <c r="D4" i="8"/>
  <c r="D7" i="8"/>
  <c r="I11" i="9"/>
  <c r="D2" i="9"/>
  <c r="D7" i="9"/>
  <c r="H11" i="9"/>
  <c r="D4" i="9"/>
  <c r="D5" i="9"/>
  <c r="D6" i="9"/>
  <c r="D8" i="9"/>
  <c r="G11" i="9"/>
  <c r="D3" i="9"/>
  <c r="D9" i="9"/>
</calcChain>
</file>

<file path=xl/sharedStrings.xml><?xml version="1.0" encoding="utf-8"?>
<sst xmlns="http://schemas.openxmlformats.org/spreadsheetml/2006/main" count="275" uniqueCount="129">
  <si>
    <t>Hauptnutzung</t>
  </si>
  <si>
    <t>Wohnzonen</t>
  </si>
  <si>
    <t>Arbeitszonen</t>
  </si>
  <si>
    <t>Mischzonen</t>
  </si>
  <si>
    <t>Zentrumszonen</t>
  </si>
  <si>
    <t>Zonen für öffentliche Nutzungen</t>
  </si>
  <si>
    <t>eingeschränkte Bauzonen</t>
  </si>
  <si>
    <t>Tourismus- und Freizeitzonen</t>
  </si>
  <si>
    <t>Verkehrszonen innerhalb der Bauzonen</t>
  </si>
  <si>
    <t>weitere Bauzonen</t>
  </si>
  <si>
    <t>Typ_BFS00_9_No</t>
  </si>
  <si>
    <t>Städtische Gemeinde einer grossen Agglomeration</t>
  </si>
  <si>
    <t>Städtische Gemeinde einer mittelgrossen Agglomeration</t>
  </si>
  <si>
    <t>Städtische Gemeinde einer kleinen oder ausserhalb einer Agglomeration</t>
  </si>
  <si>
    <t>Periurbane Gemeinde hoher Dichte</t>
  </si>
  <si>
    <t>Periurbane Gemeinde mittlerer Dichte</t>
  </si>
  <si>
    <t>Periurbane Gemeinde geringer Dichte</t>
  </si>
  <si>
    <t>Ländliche Zentrumsgemeinde</t>
  </si>
  <si>
    <t>Ländliche zentral gelegene Gemeinde</t>
  </si>
  <si>
    <t>Ländliche periphere Gemeinde</t>
  </si>
  <si>
    <t>Code HN</t>
  </si>
  <si>
    <t>Fläche der Bauzonen [ha]</t>
  </si>
  <si>
    <t>Anteil [%]</t>
  </si>
  <si>
    <t>Einwohner innerhalb BZ</t>
  </si>
  <si>
    <t>Beschäftigte innerhalb BZ</t>
  </si>
  <si>
    <t>Quelle: Bundesamt für Raumentwicklung ARE, Bauzonenstatistik Schweiz 2022</t>
  </si>
  <si>
    <t>Code GT</t>
  </si>
  <si>
    <t>Gemeindetyp BFS</t>
  </si>
  <si>
    <t>Unüberbaute Bauzonen Annahme 1 [ha]</t>
  </si>
  <si>
    <t>Unüberbaute Bauzonen Annahme 2 [ha]</t>
  </si>
  <si>
    <t>Überbaut [ha]</t>
  </si>
  <si>
    <t>Unschärfe [ha]</t>
  </si>
  <si>
    <t>Unüberbaut [ha]</t>
  </si>
  <si>
    <t>Überbaut [%]</t>
  </si>
  <si>
    <t>Unschärfe [%]</t>
  </si>
  <si>
    <t>Unüberbaut [%]</t>
  </si>
  <si>
    <t>Sehr gute Erschliessung [ha]</t>
  </si>
  <si>
    <t>Gute Erschliessung [ha]</t>
  </si>
  <si>
    <t>Mittelmässige Erschliessung [ha]</t>
  </si>
  <si>
    <t>Geringe Erschliessung [ha]</t>
  </si>
  <si>
    <t>Marginale oder keine Erschliessung [ha]</t>
  </si>
  <si>
    <t>Sehr gute Erschliessung [%]</t>
  </si>
  <si>
    <t>Gute Erschliessung [%]</t>
  </si>
  <si>
    <t>Mittelmässige Erschliessung [%]</t>
  </si>
  <si>
    <t>Geringe Erschliessung [%]</t>
  </si>
  <si>
    <t>Marginale oder keine Erschliessung [%]</t>
  </si>
  <si>
    <t>Fläche der Bauzonen 2017 [ha]</t>
  </si>
  <si>
    <t>Fläche der Bauzonen 2022 [ha]</t>
  </si>
  <si>
    <t>Differenz [ha]</t>
  </si>
  <si>
    <t>Differenz [%]</t>
  </si>
  <si>
    <r>
      <t>Bauzonenfläche pro Einwohner [m</t>
    </r>
    <r>
      <rPr>
        <b/>
        <vertAlign val="superscript"/>
        <sz val="11"/>
        <rFont val="Calibri"/>
        <family val="2"/>
      </rPr>
      <t>2</t>
    </r>
    <r>
      <rPr>
        <b/>
        <sz val="11"/>
        <rFont val="Calibri"/>
        <family val="2"/>
      </rPr>
      <t>]</t>
    </r>
  </si>
  <si>
    <r>
      <t>Bauzonenfläche pro Beschäftigte [m</t>
    </r>
    <r>
      <rPr>
        <b/>
        <vertAlign val="superscript"/>
        <sz val="11"/>
        <rFont val="Calibri"/>
        <family val="2"/>
      </rPr>
      <t>2</t>
    </r>
    <r>
      <rPr>
        <b/>
        <sz val="11"/>
        <rFont val="Calibri"/>
        <family val="2"/>
      </rPr>
      <t>]</t>
    </r>
  </si>
  <si>
    <r>
      <t>Bauzonenfläche pro Einwohner und Beschäftigte [m</t>
    </r>
    <r>
      <rPr>
        <b/>
        <vertAlign val="superscript"/>
        <sz val="11"/>
        <rFont val="Calibri"/>
        <family val="2"/>
      </rPr>
      <t>2</t>
    </r>
    <r>
      <rPr>
        <b/>
        <sz val="11"/>
        <rFont val="Calibri"/>
        <family val="2"/>
      </rPr>
      <t>]</t>
    </r>
  </si>
  <si>
    <t>--</t>
  </si>
  <si>
    <t>Bundesamt für Raumentwicklung ARE</t>
  </si>
  <si>
    <t>Bauzonenstatistik Schweiz 2022</t>
  </si>
  <si>
    <t>Stand der Daten</t>
  </si>
  <si>
    <t>01.01.2022</t>
  </si>
  <si>
    <t>Vollständigkeit</t>
  </si>
  <si>
    <t>Anzahl Gemeinden</t>
  </si>
  <si>
    <t>Zonentypen</t>
  </si>
  <si>
    <t>Anzahl Zonen innerhalb der Bauzonen</t>
  </si>
  <si>
    <t>Bemerkungen</t>
  </si>
  <si>
    <t>Inhalt</t>
  </si>
  <si>
    <t>- Legende</t>
  </si>
  <si>
    <t>- Statistik nach Hauptnutzungen</t>
  </si>
  <si>
    <t>- Statistik nach Gemeindetypen BFS</t>
  </si>
  <si>
    <t>- Analyse der unüberbauten Bauzonen nach Hauptnutzungen</t>
  </si>
  <si>
    <t>- Analyse der unüberbauten Bauzonen nach Gemeindetypen BFS</t>
  </si>
  <si>
    <t>- Analyse der Erschliessung mit dem ÖV nach Hauptnutzungen</t>
  </si>
  <si>
    <t>- Vergleich 2017 - 2022 nach Hauptnutzungen</t>
  </si>
  <si>
    <t>Geodaten: Kantonale Raumplanungsfachstellen</t>
  </si>
  <si>
    <t>Statistik und Analysen: Bundesamt für Raumentwicklung ARE</t>
  </si>
  <si>
    <t>Auskünfte:</t>
  </si>
  <si>
    <t>Rolf Giezendanner</t>
  </si>
  <si>
    <t>rolf.giezendanner@are.admin.ch</t>
  </si>
  <si>
    <t>© ARE, 12.2022</t>
  </si>
  <si>
    <t>Bezeichnung</t>
  </si>
  <si>
    <t>Beschreibung</t>
  </si>
  <si>
    <t>Code-Nummer der Hauptnutzungen</t>
  </si>
  <si>
    <t>Code-Nummer der Gemeindetypen</t>
  </si>
  <si>
    <t>Hauptnutzung der Bauzonen nach dem minimalen Geodatenmodell Nutzungsplanung</t>
  </si>
  <si>
    <t>Die Gemeindetypologie 2012 des BFS ist kohärent mit der Definition zum "Raum mit städtischem Charakter 2012".</t>
  </si>
  <si>
    <t>Fläche der Bauzonen</t>
  </si>
  <si>
    <t xml:space="preserve">Anteil der jeweiligen Bauzonenfläche einer Hauptnutzung / eines Gemeindetyps / eines Kantons an der gesamten Bauzonenfläche </t>
  </si>
  <si>
    <t>Einwohner innerhalb der Bauzonen am 31.12.2021. Es werden die georeferenzierten Einzeldaten aus der Statistik der Bevölkerungsstruktur STATPOP verwendet (ständige Wohnbevölkerung).</t>
  </si>
  <si>
    <r>
      <t>Bauzonenfläche pro Einwohner [m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0"/>
        <color theme="1"/>
        <rFont val="Calibri"/>
        <family val="2"/>
        <scheme val="minor"/>
      </rPr>
      <t>]</t>
    </r>
  </si>
  <si>
    <t>Bauzonenfläche pro Einwohner innerhalb der Bauzonen</t>
  </si>
  <si>
    <t>Beschäftigte innerhalb der Bauzonen am 31.12.2020. Es werden die georeferenzierten Einzeldaten aus der Statistik der Untenehmensstruktur STATENT verwendet (Anzahl Beschäftigte).</t>
  </si>
  <si>
    <r>
      <t>Bauzonenfläche pro Beschäftigte [m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0"/>
        <color theme="1"/>
        <rFont val="Calibri"/>
        <family val="2"/>
        <scheme val="minor"/>
      </rPr>
      <t>]</t>
    </r>
  </si>
  <si>
    <t>Bauzonenfläche pro Beschäftigte innerhalb der Bauzonen</t>
  </si>
  <si>
    <r>
      <t>Bauzonenfläche pro Einwohner und Beschäftigte [m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0"/>
        <color theme="1"/>
        <rFont val="Calibri"/>
        <family val="2"/>
        <scheme val="minor"/>
      </rPr>
      <t>]</t>
    </r>
  </si>
  <si>
    <t>Bauzonenfläche dividiert durch die Summe der Einwohner und Beschäftigten</t>
  </si>
  <si>
    <t>Unüberbaute Bauzonenfläche, berechnet mit Annahme 1</t>
  </si>
  <si>
    <t>Unüberbaute Bauzonenfläche, berechnet mit Annahme 2</t>
  </si>
  <si>
    <t>Überbaute Bauzonenfläche</t>
  </si>
  <si>
    <t>Unschärfe der Bestimmung der unüberbauten Bauzonenfläche (Differenz zwischen der unüberbauten Bauzonenfläche mit Annahmen 1 und 2)</t>
  </si>
  <si>
    <t>Unüberbaute Bauzonenfläche</t>
  </si>
  <si>
    <t>Anteil der überbauten Bauzonenfläche an der gesamten Bauzonenfläche</t>
  </si>
  <si>
    <t>Anteil der Unschärfe (Differenz zwischen der unüberbauten Bauzonenfläche mit Annahmen 1 und 2)</t>
  </si>
  <si>
    <t>Anteil der unüberbauten Bauzonenfläche an der gesamten Bauzonenfläche</t>
  </si>
  <si>
    <r>
      <t>Überbaut pro Einwohner [m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0"/>
        <color theme="1"/>
        <rFont val="Calibri"/>
        <family val="2"/>
        <scheme val="minor"/>
      </rPr>
      <t>]</t>
    </r>
  </si>
  <si>
    <t>Überbaute Bauzonenfläche pro Einwohner innerhalb der Bauzone</t>
  </si>
  <si>
    <r>
      <t>Unschärfe pro Einwohner [m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0"/>
        <color theme="1"/>
        <rFont val="Calibri"/>
        <family val="2"/>
        <scheme val="minor"/>
      </rPr>
      <t>]</t>
    </r>
  </si>
  <si>
    <t>Unschärfe der Bestimmung der unüberbauten Bauzonenfläche pro Einwohner innerhalb der Bauzonenfläche (Differenz zwischen der unüberbauten Bauzonenfläche mit Annahmen 1 und 2 pro Einwohner)</t>
  </si>
  <si>
    <t>Bauzonenfläche innerhalb der ÖV-Güteklasse A</t>
  </si>
  <si>
    <t>Bauzonenfläche innerhalb der ÖV-Güteklasse B</t>
  </si>
  <si>
    <t>Bauzonenfläche innerhalb der ÖV-Güteklasse C</t>
  </si>
  <si>
    <t>Bauzonenfläche innerhalb der ÖV-Güteklasse D</t>
  </si>
  <si>
    <t>Bauzonenfläche ausserhalb der ÖV-Güteklassen</t>
  </si>
  <si>
    <t>Anteil der Bauzonenfläche innerhalb der ÖV-Güteklasse A</t>
  </si>
  <si>
    <t>Anteil der Bauzonenfläche innerhalb der ÖV-Güteklasse B</t>
  </si>
  <si>
    <t>Anteil der Bauzonenfläche innerhalb der ÖV-Güteklasse C</t>
  </si>
  <si>
    <t>Anteil der Bauzonenfläche innerhalb der ÖV-Güteklasse D</t>
  </si>
  <si>
    <t>Anteil der Bauzonenfläche ausserhalb der ÖV-Güteklassen</t>
  </si>
  <si>
    <t>Flächen der Bauzonen, Stand Bauzonenstatistik Schweiz 2017</t>
  </si>
  <si>
    <t>Flächen der Bauzonen, Stand Bauzonenstatistik Schweiz 2022</t>
  </si>
  <si>
    <t>Flächendifferenz zwischen den Bauzonen 2012 und 2017</t>
  </si>
  <si>
    <t>Anteil der Differenz zwischen den Bauzonenflächen 2017 und 2022 (Bauzonenfläche 2017 = 100%)</t>
  </si>
  <si>
    <t>Kantonsnummer</t>
  </si>
  <si>
    <t>Kantonsnummer BFS</t>
  </si>
  <si>
    <t>Kantonskürzel</t>
  </si>
  <si>
    <t>Abkürzung der Kantonsnamen</t>
  </si>
  <si>
    <t>Faktenblatt Kanton LU</t>
  </si>
  <si>
    <t>ja</t>
  </si>
  <si>
    <t>In 11 Gemeinden sind die Verkehrszonen innerhalb der Bauzonen gemäss dem minimalen Geodatenmodell zugeordnet. In 69 Gemeinden sind die Verkehrsflächen ausgeschnitten.</t>
  </si>
  <si>
    <t>Die Golfplätze sind in der Bauzonenstatistik den Nichtbauzonen zugeordnet.</t>
  </si>
  <si>
    <t>139 ha Weilerzonen sind nicht mehr Teil der Bauzonen (2017 Mischzonen)  &gt; siehe Blatt "Vergleich 2017_2022", Code_HN 13</t>
  </si>
  <si>
    <t>199 ha Verkehrszonen innerhalb der Bauzonen sind neu ausgeschieden &gt; siehe Blatt "Vergleich 2017_2022", Code_HN 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</si>
</sst>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\ %"/>
    <numFmt numFmtId="165" formatCode="0.0%"/>
  </numFmts>
  <fonts count="16" x14ac:knownFonts="1">
    <font>
      <sz val="10"/>
      <color theme="1"/>
      <name val="Arial"/>
      <family val="2"/>
    </font>
    <font>
      <sz val="10"/>
      <name val="MS Sans Serif"/>
    </font>
    <font>
      <sz val="11"/>
      <name val="Calibri"/>
      <family val="2"/>
    </font>
    <font>
      <sz val="11"/>
      <color theme="1"/>
      <name val="Calibri"/>
      <family val="2"/>
    </font>
    <font>
      <b/>
      <sz val="11"/>
      <name val="Calibri"/>
      <family val="2"/>
    </font>
    <font>
      <b/>
      <vertAlign val="superscript"/>
      <sz val="11"/>
      <name val="Calibri"/>
      <family val="2"/>
    </font>
    <font>
      <b/>
      <sz val="11"/>
      <color theme="1"/>
      <name val="Calibri"/>
      <family val="2"/>
    </font>
    <font>
      <b/>
      <sz val="14"/>
      <color theme="1"/>
      <name val="Calibri"/>
      <family val="2"/>
    </font>
    <font>
      <sz val="10"/>
      <color theme="1"/>
      <name val="Calibri"/>
      <family val="2"/>
    </font>
    <font>
      <b/>
      <sz val="14"/>
      <color rgb="FF000000"/>
      <name val="Calibri"/>
      <family val="2"/>
    </font>
    <font>
      <b/>
      <sz val="11"/>
      <color rgb="FF000000"/>
      <name val="Calibri"/>
      <family val="2"/>
    </font>
    <font>
      <u/>
      <sz val="11"/>
      <color theme="10"/>
      <name val="Calibri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FF" tint="-4.9989318521683403E-2"/>
        <bgColor indexed="64"/>
      </patternFill>
    </fill>
    <fill>
      <patternFill patternType="solid">
        <fgColor rgb="FFF2F2F2"/>
        <bgColor rgb="FF000000"/>
      </patternFill>
    </fill>
    <fill>
      <patternFill patternType="solid">
        <fgColor theme="0" tint="-4.9989318521683403E-2"/>
        <bgColor indexed="64"/>
      </patternFill>
    </fill>
  </fills>
  <borders count="1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0" fontId="11" fillId="0" borderId="0" applyNumberFormat="0" applyFill="0" applyBorder="0" applyAlignment="0" applyProtection="0">
      <alignment vertical="top"/>
      <protection locked="0"/>
    </xf>
    <xf numFmtId="0" fontId="12" fillId="0" borderId="0"/>
  </cellStyleXfs>
  <cellXfs count="65">
    <xf numFmtId="0" fontId="0" fillId="0" borderId="0" xfId="0"/>
    <xf numFmtId="0" fontId="1" fillId="0" borderId="0" xfId="1"/>
    <xf numFmtId="0" fontId="4" fillId="3" borderId="2" xfId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vertical="center"/>
    </xf>
    <xf numFmtId="0" fontId="2" fillId="2" borderId="3" xfId="1" applyFont="1" applyFill="1" applyBorder="1" applyAlignment="1">
      <alignment vertical="center"/>
    </xf>
    <xf numFmtId="0" fontId="2" fillId="0" borderId="4" xfId="1" applyFont="1" applyBorder="1"/>
    <xf numFmtId="3" fontId="2" fillId="0" borderId="4" xfId="1" applyNumberFormat="1" applyFont="1" applyBorder="1" applyAlignment="1">
      <alignment horizontal="right"/>
    </xf>
    <xf numFmtId="164" fontId="2" fillId="0" borderId="4" xfId="1" applyNumberFormat="1" applyFont="1" applyBorder="1" applyAlignment="1">
      <alignment horizontal="right"/>
    </xf>
    <xf numFmtId="0" fontId="2" fillId="0" borderId="5" xfId="1" applyFont="1" applyBorder="1"/>
    <xf numFmtId="3" fontId="2" fillId="0" borderId="5" xfId="1" applyNumberFormat="1" applyFont="1" applyBorder="1" applyAlignment="1">
      <alignment horizontal="right"/>
    </xf>
    <xf numFmtId="164" fontId="2" fillId="0" borderId="5" xfId="1" applyNumberFormat="1" applyFont="1" applyBorder="1" applyAlignment="1">
      <alignment horizontal="right"/>
    </xf>
    <xf numFmtId="3" fontId="4" fillId="3" borderId="6" xfId="1" applyNumberFormat="1" applyFont="1" applyFill="1" applyBorder="1" applyAlignment="1">
      <alignment horizontal="right" vertical="center" wrapText="1"/>
    </xf>
    <xf numFmtId="0" fontId="4" fillId="3" borderId="6" xfId="1" applyFont="1" applyFill="1" applyBorder="1" applyAlignment="1">
      <alignment horizontal="right" vertical="center" wrapText="1"/>
    </xf>
    <xf numFmtId="0" fontId="2" fillId="0" borderId="4" xfId="1" applyNumberFormat="1" applyFont="1" applyBorder="1" applyAlignment="1">
      <alignment horizontal="right"/>
    </xf>
    <xf numFmtId="3" fontId="2" fillId="0" borderId="4" xfId="1" applyNumberFormat="1" applyFont="1" applyBorder="1"/>
    <xf numFmtId="9" fontId="2" fillId="0" borderId="4" xfId="1" applyNumberFormat="1" applyFont="1" applyBorder="1"/>
    <xf numFmtId="3" fontId="2" fillId="0" borderId="5" xfId="1" applyNumberFormat="1" applyFont="1" applyBorder="1"/>
    <xf numFmtId="9" fontId="2" fillId="0" borderId="5" xfId="1" applyNumberFormat="1" applyFont="1" applyBorder="1"/>
    <xf numFmtId="9" fontId="4" fillId="3" borderId="6" xfId="1" applyNumberFormat="1" applyFont="1" applyFill="1" applyBorder="1" applyAlignment="1">
      <alignment vertical="center" wrapText="1"/>
    </xf>
    <xf numFmtId="0" fontId="2" fillId="0" borderId="5" xfId="1" applyNumberFormat="1" applyFont="1" applyBorder="1" applyAlignment="1">
      <alignment horizontal="right"/>
    </xf>
    <xf numFmtId="0" fontId="3" fillId="0" borderId="4" xfId="0" applyFont="1" applyBorder="1"/>
    <xf numFmtId="3" fontId="3" fillId="0" borderId="4" xfId="0" applyNumberFormat="1" applyFont="1" applyBorder="1"/>
    <xf numFmtId="0" fontId="3" fillId="0" borderId="5" xfId="0" applyFont="1" applyBorder="1"/>
    <xf numFmtId="3" fontId="3" fillId="0" borderId="5" xfId="0" applyNumberFormat="1" applyFont="1" applyBorder="1"/>
    <xf numFmtId="3" fontId="6" fillId="3" borderId="6" xfId="0" applyNumberFormat="1" applyFont="1" applyFill="1" applyBorder="1" applyAlignment="1">
      <alignment horizontal="right" vertical="center" wrapText="1"/>
    </xf>
    <xf numFmtId="3" fontId="4" fillId="3" borderId="6" xfId="1" applyNumberFormat="1" applyFont="1" applyFill="1" applyBorder="1" applyAlignment="1">
      <alignment vertical="center" wrapText="1"/>
    </xf>
    <xf numFmtId="165" fontId="2" fillId="0" borderId="4" xfId="1" applyNumberFormat="1" applyFont="1" applyBorder="1"/>
    <xf numFmtId="165" fontId="2" fillId="0" borderId="5" xfId="1" applyNumberFormat="1" applyFont="1" applyBorder="1"/>
    <xf numFmtId="165" fontId="4" fillId="3" borderId="6" xfId="1" applyNumberFormat="1" applyFont="1" applyFill="1" applyBorder="1" applyAlignment="1">
      <alignment vertical="center" wrapText="1"/>
    </xf>
    <xf numFmtId="0" fontId="7" fillId="0" borderId="0" xfId="0" applyFont="1" applyBorder="1" applyAlignment="1">
      <alignment vertical="top"/>
    </xf>
    <xf numFmtId="0" fontId="3" fillId="0" borderId="0" xfId="0" applyFont="1" applyBorder="1" applyAlignment="1">
      <alignment vertical="top"/>
    </xf>
    <xf numFmtId="0" fontId="8" fillId="0" borderId="0" xfId="0" applyFont="1"/>
    <xf numFmtId="0" fontId="10" fillId="0" borderId="4" xfId="0" applyFont="1" applyBorder="1" applyAlignment="1">
      <alignment horizontal="left" vertical="top"/>
    </xf>
    <xf numFmtId="49" fontId="3" fillId="0" borderId="8" xfId="0" applyNumberFormat="1" applyFont="1" applyBorder="1" applyAlignment="1">
      <alignment horizontal="left" vertical="top" wrapText="1"/>
    </xf>
    <xf numFmtId="0" fontId="10" fillId="0" borderId="11" xfId="0" applyFont="1" applyBorder="1" applyAlignment="1">
      <alignment horizontal="left" vertical="top"/>
    </xf>
    <xf numFmtId="49" fontId="3" fillId="0" borderId="10" xfId="0" applyNumberFormat="1" applyFont="1" applyBorder="1" applyAlignment="1">
      <alignment horizontal="left" vertical="top" wrapText="1"/>
    </xf>
    <xf numFmtId="0" fontId="3" fillId="0" borderId="5" xfId="0" applyFont="1" applyBorder="1" applyAlignment="1">
      <alignment horizontal="left" vertical="top"/>
    </xf>
    <xf numFmtId="0" fontId="3" fillId="0" borderId="12" xfId="0" applyNumberFormat="1" applyFont="1" applyBorder="1" applyAlignment="1">
      <alignment horizontal="left" vertical="top" wrapText="1"/>
    </xf>
    <xf numFmtId="49" fontId="2" fillId="0" borderId="8" xfId="0" applyNumberFormat="1" applyFont="1" applyFill="1" applyBorder="1" applyAlignment="1">
      <alignment horizontal="left" vertical="top" wrapText="1"/>
    </xf>
    <xf numFmtId="0" fontId="2" fillId="0" borderId="12" xfId="0" applyNumberFormat="1" applyFont="1" applyFill="1" applyBorder="1" applyAlignment="1">
      <alignment horizontal="left" vertical="top" wrapText="1"/>
    </xf>
    <xf numFmtId="49" fontId="3" fillId="0" borderId="10" xfId="0" applyNumberFormat="1" applyFont="1" applyFill="1" applyBorder="1" applyAlignment="1">
      <alignment horizontal="left" vertical="top" wrapText="1"/>
    </xf>
    <xf numFmtId="0" fontId="10" fillId="0" borderId="5" xfId="0" applyFont="1" applyBorder="1" applyAlignment="1">
      <alignment horizontal="left" vertical="top"/>
    </xf>
    <xf numFmtId="49" fontId="3" fillId="0" borderId="12" xfId="0" applyNumberFormat="1" applyFont="1" applyFill="1" applyBorder="1" applyAlignment="1">
      <alignment horizontal="left" vertical="top" wrapText="1"/>
    </xf>
    <xf numFmtId="49" fontId="6" fillId="0" borderId="0" xfId="0" applyNumberFormat="1" applyFont="1" applyBorder="1" applyAlignment="1">
      <alignment vertical="top"/>
    </xf>
    <xf numFmtId="49" fontId="3" fillId="0" borderId="0" xfId="0" applyNumberFormat="1" applyFont="1" applyBorder="1" applyAlignment="1">
      <alignment vertical="top"/>
    </xf>
    <xf numFmtId="0" fontId="3" fillId="0" borderId="0" xfId="0" applyFont="1" applyAlignment="1">
      <alignment vertical="top"/>
    </xf>
    <xf numFmtId="0" fontId="11" fillId="0" borderId="0" xfId="2" applyFont="1" applyAlignment="1" applyProtection="1">
      <alignment vertical="top"/>
    </xf>
    <xf numFmtId="0" fontId="12" fillId="0" borderId="0" xfId="3" applyFont="1"/>
    <xf numFmtId="49" fontId="12" fillId="0" borderId="4" xfId="3" applyNumberFormat="1" applyFont="1" applyBorder="1" applyAlignment="1">
      <alignment horizontal="left" vertical="top" wrapText="1"/>
    </xf>
    <xf numFmtId="49" fontId="12" fillId="0" borderId="8" xfId="3" applyNumberFormat="1" applyFont="1" applyBorder="1" applyAlignment="1">
      <alignment horizontal="left" vertical="top" wrapText="1"/>
    </xf>
    <xf numFmtId="49" fontId="12" fillId="0" borderId="5" xfId="3" applyNumberFormat="1" applyFont="1" applyBorder="1" applyAlignment="1">
      <alignment horizontal="left" vertical="top" wrapText="1"/>
    </xf>
    <xf numFmtId="49" fontId="12" fillId="0" borderId="12" xfId="3" applyNumberFormat="1" applyFont="1" applyFill="1" applyBorder="1" applyAlignment="1">
      <alignment horizontal="left" vertical="top" wrapText="1"/>
    </xf>
    <xf numFmtId="0" fontId="12" fillId="0" borderId="12" xfId="3" applyNumberFormat="1" applyFont="1" applyFill="1" applyBorder="1" applyAlignment="1">
      <alignment horizontal="left" vertical="top" wrapText="1"/>
    </xf>
    <xf numFmtId="0" fontId="12" fillId="0" borderId="12" xfId="3" applyNumberFormat="1" applyFont="1" applyBorder="1" applyAlignment="1">
      <alignment horizontal="left" vertical="top" wrapText="1"/>
    </xf>
    <xf numFmtId="49" fontId="12" fillId="0" borderId="12" xfId="3" applyNumberFormat="1" applyFont="1" applyBorder="1" applyAlignment="1">
      <alignment horizontal="left" vertical="top" wrapText="1"/>
    </xf>
    <xf numFmtId="49" fontId="12" fillId="0" borderId="11" xfId="3" applyNumberFormat="1" applyFont="1" applyBorder="1" applyAlignment="1">
      <alignment horizontal="left" vertical="top" wrapText="1"/>
    </xf>
    <xf numFmtId="49" fontId="12" fillId="0" borderId="10" xfId="3" applyNumberFormat="1" applyFont="1" applyBorder="1" applyAlignment="1">
      <alignment horizontal="left" vertical="top" wrapText="1"/>
    </xf>
    <xf numFmtId="0" fontId="12" fillId="0" borderId="0" xfId="3" applyFont="1" applyAlignment="1">
      <alignment vertical="top"/>
    </xf>
    <xf numFmtId="0" fontId="9" fillId="4" borderId="7" xfId="0" applyFont="1" applyFill="1" applyBorder="1" applyAlignment="1">
      <alignment horizontal="center" vertical="center"/>
    </xf>
    <xf numFmtId="0" fontId="9" fillId="4" borderId="8" xfId="0" applyFont="1" applyFill="1" applyBorder="1" applyAlignment="1">
      <alignment horizontal="center" vertical="center"/>
    </xf>
    <xf numFmtId="0" fontId="9" fillId="4" borderId="9" xfId="0" applyFont="1" applyFill="1" applyBorder="1" applyAlignment="1">
      <alignment horizontal="center" vertical="center"/>
    </xf>
    <xf numFmtId="0" fontId="9" fillId="4" borderId="10" xfId="0" applyFont="1" applyFill="1" applyBorder="1" applyAlignment="1">
      <alignment horizontal="center" vertical="center"/>
    </xf>
    <xf numFmtId="49" fontId="13" fillId="5" borderId="4" xfId="3" applyNumberFormat="1" applyFont="1" applyFill="1" applyBorder="1" applyAlignment="1">
      <alignment horizontal="left" vertical="top" wrapText="1"/>
    </xf>
    <xf numFmtId="49" fontId="13" fillId="5" borderId="11" xfId="3" applyNumberFormat="1" applyFont="1" applyFill="1" applyBorder="1" applyAlignment="1">
      <alignment horizontal="left" vertical="top" wrapText="1"/>
    </xf>
    <xf numFmtId="0" fontId="6" fillId="3" borderId="6" xfId="0" applyFont="1" applyFill="1" applyBorder="1" applyAlignment="1">
      <alignment vertical="center" wrapText="1"/>
    </xf>
  </cellXfs>
  <cellStyles count="4">
    <cellStyle name="Link" xfId="2" builtinId="8"/>
    <cellStyle name="Standard" xfId="0" builtinId="0"/>
    <cellStyle name="Standard 2" xfId="1" xr:uid="{00000000-0005-0000-0000-000002000000}"/>
    <cellStyle name="Standard 3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Fläche der Bauzonen nach Hauptnutzungen (in Hektaren)</a:t>
            </a:r>
          </a:p>
        </c:rich>
      </c:tx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Statistik_Hauptnutzung!$B$2:$B$10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Statistik_Hauptnutzung!$C$2:$C$10</c:f>
              <c:numCache>
                <c:formatCode>#,##0</c:formatCode>
                <c:ptCount val="9"/>
                <c:pt idx="0">
                  <c:v>4525.5782098034906</c:v>
                </c:pt>
                <c:pt idx="1">
                  <c:v>1815.5077461090502</c:v>
                </c:pt>
                <c:pt idx="2">
                  <c:v>652.254281673984</c:v>
                </c:pt>
                <c:pt idx="3">
                  <c:v>782.08581447619201</c:v>
                </c:pt>
                <c:pt idx="4">
                  <c:v>974.15491031835995</c:v>
                </c:pt>
                <c:pt idx="5">
                  <c:v>427.60546675579502</c:v>
                </c:pt>
                <c:pt idx="6">
                  <c:v>411.84945173943601</c:v>
                </c:pt>
                <c:pt idx="7">
                  <c:v>199.115960596343</c:v>
                </c:pt>
                <c:pt idx="8">
                  <c:v>321.53471613278498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670-4C7B-A582-B82F407D5D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871183432"/>
        <c:axId val="871187696"/>
      </c:barChart>
      <c:catAx>
        <c:axId val="871183432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871187696"/>
        <c:crosses val="autoZero"/>
        <c:auto val="1"/>
        <c:lblAlgn val="ctr"/>
        <c:lblOffset val="100"/>
        <c:noMultiLvlLbl val="0"/>
      </c:catAx>
      <c:valAx>
        <c:axId val="871187696"/>
        <c:scaling>
          <c:orientation val="minMax"/>
        </c:scaling>
        <c:delete val="0"/>
        <c:axPos val="t"/>
        <c:majorGridlines/>
        <c:numFmt formatCode="#,##0" sourceLinked="1"/>
        <c:majorTickMark val="out"/>
        <c:minorTickMark val="none"/>
        <c:tickLblPos val="high"/>
        <c:crossAx val="871183432"/>
        <c:crosses val="autoZero"/>
        <c:crossBetween val="between"/>
      </c:valAx>
    </c:plotArea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Erschliessung der Bauzonen mit dem öffentlichen Verkehr nach Hauptnutzungen (in Hektaren)</a:t>
            </a:r>
          </a:p>
        </c:rich>
      </c:tx>
      <c:overlay val="0"/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v>Sehr gute Erschliessung (A)</c:v>
          </c:tx>
          <c:invertIfNegative val="0"/>
          <c:cat>
            <c:strRef>
              <c:f>Analyse_Erschliessung_oeV!$B$2:$B$10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Analyse_Erschliessung_oeV!$C$2:$C$10</c:f>
              <c:numCache>
                <c:formatCode>#,##0</c:formatCode>
                <c:ptCount val="9"/>
                <c:pt idx="0">
                  <c:v>403.831924138359</c:v>
                </c:pt>
                <c:pt idx="1">
                  <c:v>90.6920807605552</c:v>
                </c:pt>
                <c:pt idx="2">
                  <c:v>149.27233184528799</c:v>
                </c:pt>
                <c:pt idx="3">
                  <c:v>105.33882515494399</c:v>
                </c:pt>
                <c:pt idx="4">
                  <c:v>122.38988195938801</c:v>
                </c:pt>
                <c:pt idx="5">
                  <c:v>55.260681930849792</c:v>
                </c:pt>
                <c:pt idx="6">
                  <c:v>20.098180930851399</c:v>
                </c:pt>
                <c:pt idx="7">
                  <c:v>16.958124551171398</c:v>
                </c:pt>
                <c:pt idx="8">
                  <c:v>2.3662357691991001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014-47FE-9A1F-B23B04E152B0}"/>
            </c:ext>
          </c:extLst>
        </c:ser>
        <c:ser>
          <c:idx val="1"/>
          <c:order val="1"/>
          <c:tx>
            <c:v>Gute Erschliessung (B) </c:v>
          </c:tx>
          <c:invertIfNegative val="0"/>
          <c:cat>
            <c:strRef>
              <c:f>Analyse_Erschliessung_oeV!$B$2:$B$10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Analyse_Erschliessung_oeV!$D$2:$D$10</c:f>
              <c:numCache>
                <c:formatCode>#,##0</c:formatCode>
                <c:ptCount val="9"/>
                <c:pt idx="0">
                  <c:v>715.807305248646</c:v>
                </c:pt>
                <c:pt idx="1">
                  <c:v>138.72807803294802</c:v>
                </c:pt>
                <c:pt idx="2">
                  <c:v>102.296358795762</c:v>
                </c:pt>
                <c:pt idx="3">
                  <c:v>94.075037851905904</c:v>
                </c:pt>
                <c:pt idx="4">
                  <c:v>148.30869750833901</c:v>
                </c:pt>
                <c:pt idx="5">
                  <c:v>64.321446312206206</c:v>
                </c:pt>
                <c:pt idx="6">
                  <c:v>67.273997717848303</c:v>
                </c:pt>
                <c:pt idx="7">
                  <c:v>30.409781202566798</c:v>
                </c:pt>
                <c:pt idx="8">
                  <c:v>4.5132592391302104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014-47FE-9A1F-B23B04E152B0}"/>
            </c:ext>
          </c:extLst>
        </c:ser>
        <c:ser>
          <c:idx val="2"/>
          <c:order val="2"/>
          <c:tx>
            <c:v>Mittelmässige Erschliessung (C)</c:v>
          </c:tx>
          <c:invertIfNegative val="0"/>
          <c:cat>
            <c:strRef>
              <c:f>Analyse_Erschliessung_oeV!$B$2:$B$10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Analyse_Erschliessung_oeV!$E$2:$E$10</c:f>
              <c:numCache>
                <c:formatCode>#,##0</c:formatCode>
                <c:ptCount val="9"/>
                <c:pt idx="0">
                  <c:v>1168.9621677707601</c:v>
                </c:pt>
                <c:pt idx="1">
                  <c:v>415.83876064607</c:v>
                </c:pt>
                <c:pt idx="2">
                  <c:v>143.074506179297</c:v>
                </c:pt>
                <c:pt idx="3">
                  <c:v>199.42408437274301</c:v>
                </c:pt>
                <c:pt idx="4">
                  <c:v>244.16193976488202</c:v>
                </c:pt>
                <c:pt idx="5">
                  <c:v>81.769287923201304</c:v>
                </c:pt>
                <c:pt idx="6">
                  <c:v>119.78661907895501</c:v>
                </c:pt>
                <c:pt idx="7">
                  <c:v>65.952829284177</c:v>
                </c:pt>
                <c:pt idx="8">
                  <c:v>56.475604027955697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014-47FE-9A1F-B23B04E152B0}"/>
            </c:ext>
          </c:extLst>
        </c:ser>
        <c:ser>
          <c:idx val="3"/>
          <c:order val="3"/>
          <c:tx>
            <c:v>Geringe Erschliessung (D)</c:v>
          </c:tx>
          <c:invertIfNegative val="0"/>
          <c:cat>
            <c:strRef>
              <c:f>Analyse_Erschliessung_oeV!$B$2:$B$10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Analyse_Erschliessung_oeV!$F$2:$F$10</c:f>
              <c:numCache>
                <c:formatCode>#,##0</c:formatCode>
                <c:ptCount val="9"/>
                <c:pt idx="0">
                  <c:v>1348.7807100412001</c:v>
                </c:pt>
                <c:pt idx="1">
                  <c:v>589.303031572338</c:v>
                </c:pt>
                <c:pt idx="2">
                  <c:v>159.686806258942</c:v>
                </c:pt>
                <c:pt idx="3">
                  <c:v>285.96262593584402</c:v>
                </c:pt>
                <c:pt idx="4">
                  <c:v>269.59297180233102</c:v>
                </c:pt>
                <c:pt idx="5">
                  <c:v>107.46796190732</c:v>
                </c:pt>
                <c:pt idx="6">
                  <c:v>93.313576588752198</c:v>
                </c:pt>
                <c:pt idx="7">
                  <c:v>52.992888505807102</c:v>
                </c:pt>
                <c:pt idx="8">
                  <c:v>98.713140345436003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014-47FE-9A1F-B23B04E152B0}"/>
            </c:ext>
          </c:extLst>
        </c:ser>
        <c:ser>
          <c:idx val="4"/>
          <c:order val="4"/>
          <c:tx>
            <c:v>Marginale oder keine Erschliessung (-)</c:v>
          </c:tx>
          <c:invertIfNegative val="0"/>
          <c:cat>
            <c:strRef>
              <c:f>Analyse_Erschliessung_oeV!$B$2:$B$10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Analyse_Erschliessung_oeV!$G$2:$G$10</c:f>
              <c:numCache>
                <c:formatCode>#,##0</c:formatCode>
                <c:ptCount val="9"/>
                <c:pt idx="0">
                  <c:v>888.19610260450099</c:v>
                </c:pt>
                <c:pt idx="1">
                  <c:v>580.94579509713697</c:v>
                </c:pt>
                <c:pt idx="2">
                  <c:v>97.924278594692197</c:v>
                </c:pt>
                <c:pt idx="3">
                  <c:v>97.285241160746395</c:v>
                </c:pt>
                <c:pt idx="4">
                  <c:v>189.70141928342801</c:v>
                </c:pt>
                <c:pt idx="5">
                  <c:v>118.786088682211</c:v>
                </c:pt>
                <c:pt idx="6">
                  <c:v>111.37707742302399</c:v>
                </c:pt>
                <c:pt idx="7">
                  <c:v>32.8023370526221</c:v>
                </c:pt>
                <c:pt idx="8">
                  <c:v>159.466476751063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014-47FE-9A1F-B23B04E152B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403707936"/>
        <c:axId val="403707608"/>
      </c:barChart>
      <c:catAx>
        <c:axId val="403707936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403707608"/>
        <c:crosses val="autoZero"/>
        <c:auto val="1"/>
        <c:lblAlgn val="ctr"/>
        <c:lblOffset val="100"/>
        <c:noMultiLvlLbl val="0"/>
      </c:catAx>
      <c:valAx>
        <c:axId val="403707608"/>
        <c:scaling>
          <c:orientation val="minMax"/>
        </c:scaling>
        <c:delete val="0"/>
        <c:axPos val="t"/>
        <c:majorGridlines/>
        <c:numFmt formatCode="#,##0" sourceLinked="1"/>
        <c:majorTickMark val="out"/>
        <c:minorTickMark val="none"/>
        <c:tickLblPos val="high"/>
        <c:crossAx val="403707936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Erschliessung der Bauzonen mit dem öffentlichen Verkehr nach Hauptnutzungen (in Prozenten)</a:t>
            </a:r>
          </a:p>
        </c:rich>
      </c:tx>
      <c:overlay val="0"/>
    </c:title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v>Sehr gute Erschliessung (A)</c:v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Analyse_Erschliessung_oeV!$B$2:$B$10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Analyse_Erschliessung_oeV!$H$2:$H$10</c:f>
              <c:numCache>
                <c:formatCode>0%</c:formatCode>
                <c:ptCount val="9"/>
                <c:pt idx="0">
                  <c:v>8.9233221793309003E-2</c:v>
                </c:pt>
                <c:pt idx="1">
                  <c:v>4.9954113913820666E-2</c:v>
                </c:pt>
                <c:pt idx="2">
                  <c:v>0.22885603979814018</c:v>
                </c:pt>
                <c:pt idx="3">
                  <c:v>0.1346895995364609</c:v>
                </c:pt>
                <c:pt idx="4">
                  <c:v>0.12563698100068008</c:v>
                </c:pt>
                <c:pt idx="5">
                  <c:v>0.12923287054795762</c:v>
                </c:pt>
                <c:pt idx="6">
                  <c:v>4.8799824416343097E-2</c:v>
                </c:pt>
                <c:pt idx="7">
                  <c:v>8.5167078020177214E-2</c:v>
                </c:pt>
                <c:pt idx="8">
                  <c:v>7.3591921819786237E-3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EEA-471E-BFD5-D35975DD9456}"/>
            </c:ext>
          </c:extLst>
        </c:ser>
        <c:ser>
          <c:idx val="1"/>
          <c:order val="1"/>
          <c:tx>
            <c:v>Gute Erschliessung (B)</c:v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Analyse_Erschliessung_oeV!$B$2:$B$10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Analyse_Erschliessung_oeV!$I$2:$I$10</c:f>
              <c:numCache>
                <c:formatCode>0%</c:formatCode>
                <c:ptCount val="9"/>
                <c:pt idx="0">
                  <c:v>0.15816924867148227</c:v>
                </c:pt>
                <c:pt idx="1">
                  <c:v>7.6412826290753452E-2</c:v>
                </c:pt>
                <c:pt idx="2">
                  <c:v>0.15683508973405741</c:v>
                </c:pt>
                <c:pt idx="3">
                  <c:v>0.12028735991703726</c:v>
                </c:pt>
                <c:pt idx="4">
                  <c:v>0.15224344294468481</c:v>
                </c:pt>
                <c:pt idx="5">
                  <c:v>0.15042241344622734</c:v>
                </c:pt>
                <c:pt idx="6">
                  <c:v>0.16334609026118418</c:v>
                </c:pt>
                <c:pt idx="7">
                  <c:v>0.1527239760765069</c:v>
                </c:pt>
                <c:pt idx="8">
                  <c:v>1.4036615683098967E-2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EEA-471E-BFD5-D35975DD9456}"/>
            </c:ext>
          </c:extLst>
        </c:ser>
        <c:ser>
          <c:idx val="2"/>
          <c:order val="2"/>
          <c:tx>
            <c:v>Mittelmässige Erschliessung (C)</c:v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Analyse_Erschliessung_oeV!$B$2:$B$10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Analyse_Erschliessung_oeV!$J$2:$J$10</c:f>
              <c:numCache>
                <c:formatCode>0%</c:formatCode>
                <c:ptCount val="9"/>
                <c:pt idx="0">
                  <c:v>0.2583011746959788</c:v>
                </c:pt>
                <c:pt idx="1">
                  <c:v>0.22904818860579662</c:v>
                </c:pt>
                <c:pt idx="2">
                  <c:v>0.219353878079731</c:v>
                </c:pt>
                <c:pt idx="3">
                  <c:v>0.25499002881967758</c:v>
                </c:pt>
                <c:pt idx="4">
                  <c:v>0.25063974649071608</c:v>
                </c:pt>
                <c:pt idx="5">
                  <c:v>0.19122601154652902</c:v>
                </c:pt>
                <c:pt idx="6">
                  <c:v>0.29085050028120873</c:v>
                </c:pt>
                <c:pt idx="7">
                  <c:v>0.33122824050192101</c:v>
                </c:pt>
                <c:pt idx="8">
                  <c:v>0.17564387667748138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EEA-471E-BFD5-D35975DD9456}"/>
            </c:ext>
          </c:extLst>
        </c:ser>
        <c:ser>
          <c:idx val="3"/>
          <c:order val="3"/>
          <c:tx>
            <c:v>Geringe Erschliessung (D)</c:v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Analyse_Erschliessung_oeV!$B$2:$B$10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Analyse_Erschliessung_oeV!$K$2:$K$10</c:f>
              <c:numCache>
                <c:formatCode>0%</c:formatCode>
                <c:ptCount val="9"/>
                <c:pt idx="0">
                  <c:v>0.29803500183013609</c:v>
                </c:pt>
                <c:pt idx="1">
                  <c:v>0.3245940607167983</c:v>
                </c:pt>
                <c:pt idx="2">
                  <c:v>0.24482293293516294</c:v>
                </c:pt>
                <c:pt idx="3">
                  <c:v>0.36564098292381486</c:v>
                </c:pt>
                <c:pt idx="4">
                  <c:v>0.27674548364615242</c:v>
                </c:pt>
                <c:pt idx="5">
                  <c:v>0.25132504203622941</c:v>
                </c:pt>
                <c:pt idx="6">
                  <c:v>0.22657205489687013</c:v>
                </c:pt>
                <c:pt idx="7">
                  <c:v>0.26614083746524136</c:v>
                </c:pt>
                <c:pt idx="8">
                  <c:v>0.30700616571888462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EEA-471E-BFD5-D35975DD9456}"/>
            </c:ext>
          </c:extLst>
        </c:ser>
        <c:ser>
          <c:idx val="4"/>
          <c:order val="4"/>
          <c:tx>
            <c:v>Marginale oder keine Erschliessung (-)</c:v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000000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Analyse_Erschliessung_oeV!$B$2:$B$10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Analyse_Erschliessung_oeV!$L$2:$L$10</c:f>
              <c:numCache>
                <c:formatCode>0%</c:formatCode>
                <c:ptCount val="9"/>
                <c:pt idx="0">
                  <c:v>0.19626135300909384</c:v>
                </c:pt>
                <c:pt idx="1">
                  <c:v>0.31999081047283096</c:v>
                </c:pt>
                <c:pt idx="2">
                  <c:v>0.15013205945290836</c:v>
                </c:pt>
                <c:pt idx="3">
                  <c:v>0.1243920288030093</c:v>
                </c:pt>
                <c:pt idx="4">
                  <c:v>0.19473434591776664</c:v>
                </c:pt>
                <c:pt idx="5">
                  <c:v>0.27779366242305659</c:v>
                </c:pt>
                <c:pt idx="6">
                  <c:v>0.27043153014439386</c:v>
                </c:pt>
                <c:pt idx="7">
                  <c:v>0.16473986793615339</c:v>
                </c:pt>
                <c:pt idx="8">
                  <c:v>0.49595414973855645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2EEA-471E-BFD5-D35975DD945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403701048"/>
        <c:axId val="403701376"/>
      </c:barChart>
      <c:catAx>
        <c:axId val="403701048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403701376"/>
        <c:crosses val="autoZero"/>
        <c:auto val="1"/>
        <c:lblAlgn val="ctr"/>
        <c:lblOffset val="100"/>
        <c:noMultiLvlLbl val="0"/>
      </c:catAx>
      <c:valAx>
        <c:axId val="403701376"/>
        <c:scaling>
          <c:orientation val="minMax"/>
        </c:scaling>
        <c:delete val="0"/>
        <c:axPos val="t"/>
        <c:majorGridlines/>
        <c:numFmt formatCode="0%" sourceLinked="1"/>
        <c:majorTickMark val="out"/>
        <c:minorTickMark val="none"/>
        <c:tickLblPos val="high"/>
        <c:crossAx val="403701048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Fläche der Bauzonen nach Hauptnutzungen, 2017 und 2022 (in Hektaren)</a:t>
            </a:r>
          </a:p>
        </c:rich>
      </c:tx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Fläche der Bauzonen 2017</c:v>
          </c:tx>
          <c:invertIfNegative val="0"/>
          <c:dLbls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E207-40E5-B298-87D7643AB3D4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Vergleich_2017_2022!$B$2:$B$10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Vergleich_2017_2022!$C$2:$C$10</c:f>
              <c:numCache>
                <c:formatCode>#,##0</c:formatCode>
                <c:ptCount val="9"/>
                <c:pt idx="0">
                  <c:v>4555.837528</c:v>
                </c:pt>
                <c:pt idx="1">
                  <c:v>1855.7159589999999</c:v>
                </c:pt>
                <c:pt idx="2">
                  <c:v>785.91268480000008</c:v>
                </c:pt>
                <c:pt idx="3">
                  <c:v>741.84239730000002</c:v>
                </c:pt>
                <c:pt idx="4">
                  <c:v>979.92266180000013</c:v>
                </c:pt>
                <c:pt idx="5">
                  <c:v>422.3715972</c:v>
                </c:pt>
                <c:pt idx="6">
                  <c:v>403.52763349999998</c:v>
                </c:pt>
                <c:pt idx="7" formatCode="General">
                  <c:v>0</c:v>
                </c:pt>
                <c:pt idx="8">
                  <c:v>364.42078169999996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207-40E5-B298-87D7643AB3D4}"/>
            </c:ext>
          </c:extLst>
        </c:ser>
        <c:ser>
          <c:idx val="1"/>
          <c:order val="1"/>
          <c:tx>
            <c:v>Fläche der Bauzonen 2022</c:v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Vergleich_2017_2022!$B$2:$B$10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Vergleich_2017_2022!$D$2:$D$10</c:f>
              <c:numCache>
                <c:formatCode>#,##0</c:formatCode>
                <c:ptCount val="9"/>
                <c:pt idx="0">
                  <c:v>4525.5782098034906</c:v>
                </c:pt>
                <c:pt idx="1">
                  <c:v>1815.5077461090502</c:v>
                </c:pt>
                <c:pt idx="2">
                  <c:v>652.254281673984</c:v>
                </c:pt>
                <c:pt idx="3">
                  <c:v>782.08581447619201</c:v>
                </c:pt>
                <c:pt idx="4">
                  <c:v>974.15491031835995</c:v>
                </c:pt>
                <c:pt idx="5">
                  <c:v>427.60546675579502</c:v>
                </c:pt>
                <c:pt idx="6">
                  <c:v>411.84945173943601</c:v>
                </c:pt>
                <c:pt idx="7">
                  <c:v>199.115960596343</c:v>
                </c:pt>
                <c:pt idx="8">
                  <c:v>321.53471613278498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207-40E5-B298-87D7643AB3D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524878656"/>
        <c:axId val="524879968"/>
      </c:barChart>
      <c:catAx>
        <c:axId val="524878656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524879968"/>
        <c:crosses val="autoZero"/>
        <c:auto val="1"/>
        <c:lblAlgn val="ctr"/>
        <c:lblOffset val="100"/>
        <c:noMultiLvlLbl val="0"/>
      </c:catAx>
      <c:valAx>
        <c:axId val="524879968"/>
        <c:scaling>
          <c:orientation val="minMax"/>
        </c:scaling>
        <c:delete val="0"/>
        <c:axPos val="t"/>
        <c:majorGridlines/>
        <c:numFmt formatCode="#,##0" sourceLinked="1"/>
        <c:majorTickMark val="out"/>
        <c:minorTickMark val="none"/>
        <c:tickLblPos val="high"/>
        <c:crossAx val="524878656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de-CH" sz="1000"/>
              <a:t>Fläche der Bauzonen nach Hauptnutzungen (in Prozenten)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1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>
                  <a:shade val="44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D239-41D2-81AE-44F682FE68E1}"/>
              </c:ext>
            </c:extLst>
          </c:dPt>
          <c:dPt>
            <c:idx val="1"/>
            <c:bubble3D val="0"/>
            <c:spPr>
              <a:solidFill>
                <a:schemeClr val="accent1">
                  <a:shade val="58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2-D239-41D2-81AE-44F682FE68E1}"/>
              </c:ext>
            </c:extLst>
          </c:dPt>
          <c:dPt>
            <c:idx val="2"/>
            <c:bubble3D val="0"/>
            <c:spPr>
              <a:solidFill>
                <a:schemeClr val="accent1">
                  <a:shade val="72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D239-41D2-81AE-44F682FE68E1}"/>
              </c:ext>
            </c:extLst>
          </c:dPt>
          <c:dPt>
            <c:idx val="3"/>
            <c:bubble3D val="0"/>
            <c:spPr>
              <a:solidFill>
                <a:schemeClr val="accent1">
                  <a:shade val="86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4-D239-41D2-81AE-44F682FE68E1}"/>
              </c:ext>
            </c:extLst>
          </c:dPt>
          <c:dPt>
            <c:idx val="4"/>
            <c:bubble3D val="0"/>
            <c:spPr>
              <a:solidFill>
                <a:schemeClr val="accent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754A-4064-826B-E1CC8672D7A2}"/>
              </c:ext>
            </c:extLst>
          </c:dPt>
          <c:dPt>
            <c:idx val="5"/>
            <c:bubble3D val="0"/>
            <c:spPr>
              <a:solidFill>
                <a:schemeClr val="accent1">
                  <a:tint val="86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754A-4064-826B-E1CC8672D7A2}"/>
              </c:ext>
            </c:extLst>
          </c:dPt>
          <c:dPt>
            <c:idx val="6"/>
            <c:bubble3D val="0"/>
            <c:spPr>
              <a:solidFill>
                <a:schemeClr val="accent1">
                  <a:tint val="72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754A-4064-826B-E1CC8672D7A2}"/>
              </c:ext>
            </c:extLst>
          </c:dPt>
          <c:dPt>
            <c:idx val="7"/>
            <c:bubble3D val="0"/>
            <c:spPr>
              <a:solidFill>
                <a:schemeClr val="accent1">
                  <a:tint val="58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F-754A-4064-826B-E1CC8672D7A2}"/>
              </c:ext>
            </c:extLst>
          </c:dPt>
          <c:dPt>
            <c:idx val="8"/>
            <c:bubble3D val="0"/>
            <c:spPr>
              <a:solidFill>
                <a:schemeClr val="accent1">
                  <a:tint val="44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1-754A-4064-826B-E1CC8672D7A2}"/>
              </c:ext>
            </c:extLst>
          </c:dPt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0" i="0" u="none" strike="noStrike" kern="1200" baseline="0">
                      <a:solidFill>
                        <a:srgbClr val="FFFFFF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1-D239-41D2-81AE-44F682FE68E1}"/>
                </c:ext>
              </c:extLst>
            </c:dLbl>
            <c:dLbl>
              <c:idx val="1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0" i="0" u="none" strike="noStrike" kern="1200" baseline="0">
                      <a:solidFill>
                        <a:srgbClr val="FFFFFF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2-D239-41D2-81AE-44F682FE68E1}"/>
                </c:ext>
              </c:extLst>
            </c:dLbl>
            <c:dLbl>
              <c:idx val="2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0" i="0" u="none" strike="noStrike" kern="1200" baseline="0">
                      <a:solidFill>
                        <a:srgbClr val="FFFFFF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3-D239-41D2-81AE-44F682FE68E1}"/>
                </c:ext>
              </c:extLst>
            </c:dLbl>
            <c:dLbl>
              <c:idx val="3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0" i="0" u="none" strike="noStrike" kern="1200" baseline="0">
                      <a:solidFill>
                        <a:srgbClr val="FFFFFF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4-D239-41D2-81AE-44F682FE68E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6350" cap="flat" cmpd="sng" algn="ctr">
                  <a:solidFill>
                    <a:schemeClr val="tx1"/>
                  </a:solidFill>
                  <a:prstDash val="solid"/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Statistik_Hauptnutzung!$B$2:$B$10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Statistik_Hauptnutzung!$C$2:$C$10</c:f>
              <c:numCache>
                <c:formatCode>#,##0</c:formatCode>
                <c:ptCount val="9"/>
                <c:pt idx="0">
                  <c:v>4525.5782098034906</c:v>
                </c:pt>
                <c:pt idx="1">
                  <c:v>1815.5077461090502</c:v>
                </c:pt>
                <c:pt idx="2">
                  <c:v>652.254281673984</c:v>
                </c:pt>
                <c:pt idx="3">
                  <c:v>782.08581447619201</c:v>
                </c:pt>
                <c:pt idx="4">
                  <c:v>974.15491031835995</c:v>
                </c:pt>
                <c:pt idx="5">
                  <c:v>427.60546675579502</c:v>
                </c:pt>
                <c:pt idx="6">
                  <c:v>411.84945173943601</c:v>
                </c:pt>
                <c:pt idx="7">
                  <c:v>199.115960596343</c:v>
                </c:pt>
                <c:pt idx="8">
                  <c:v>321.53471613278498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239-41D2-81AE-44F682FE68E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575763987651323"/>
          <c:y val="0.14803982101356272"/>
          <c:w val="0.32920774220403065"/>
          <c:h val="0.8519601789864372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Fläche der Bauzonen nach Gemeindetypen BFS (in Hektaren)</a:t>
            </a:r>
          </a:p>
        </c:rich>
      </c:tx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Fläche der Bauzonen [ha]</c:v>
          </c:tx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7865-4204-BF13-87AA529A63D9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Statistik_Gemtypen_BFS9!$B$2:$B$10</c:f>
              <c:strCache>
                <c:ptCount val="9"/>
                <c:pt idx="0">
                  <c:v>Städtische Gemeinde einer grossen Agglomeration</c:v>
                </c:pt>
                <c:pt idx="1">
                  <c:v>Städtische Gemeinde einer mittelgrossen Agglomeration</c:v>
                </c:pt>
                <c:pt idx="2">
                  <c:v>Städtische Gemeinde einer kleinen oder ausserhalb einer Agglomeration</c:v>
                </c:pt>
                <c:pt idx="3">
                  <c:v>Periurbane Gemeinde hoher Dichte</c:v>
                </c:pt>
                <c:pt idx="4">
                  <c:v>Periurbane Gemeinde mittlerer Dichte</c:v>
                </c:pt>
                <c:pt idx="5">
                  <c:v>Periurbane Gemeinde geringer Dichte</c:v>
                </c:pt>
                <c:pt idx="6">
                  <c:v>Ländliche Zentrumsgemeinde</c:v>
                </c:pt>
                <c:pt idx="7">
                  <c:v>Ländliche zentral gelegene Gemeinde</c:v>
                </c:pt>
                <c:pt idx="8">
                  <c:v>Ländliche periphere Gemeinde</c:v>
                </c:pt>
              </c:strCache>
            </c:strRef>
          </c:cat>
          <c:val>
            <c:numRef>
              <c:f>Statistik_Gemtypen_BFS9!$C$2:$C$10</c:f>
              <c:numCache>
                <c:formatCode>#,##0</c:formatCode>
                <c:ptCount val="9"/>
                <c:pt idx="0" formatCode="General">
                  <c:v>0</c:v>
                </c:pt>
                <c:pt idx="1">
                  <c:v>3883.0970519549601</c:v>
                </c:pt>
                <c:pt idx="2">
                  <c:v>526.37352953090101</c:v>
                </c:pt>
                <c:pt idx="3">
                  <c:v>410.22893462239603</c:v>
                </c:pt>
                <c:pt idx="4">
                  <c:v>751.79782126930002</c:v>
                </c:pt>
                <c:pt idx="5">
                  <c:v>128.43187076835599</c:v>
                </c:pt>
                <c:pt idx="6">
                  <c:v>1629.43073997794</c:v>
                </c:pt>
                <c:pt idx="7">
                  <c:v>2535.0659108287</c:v>
                </c:pt>
                <c:pt idx="8">
                  <c:v>245.26069865289102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865-4204-BF13-87AA529A63D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871203440"/>
        <c:axId val="871199832"/>
      </c:barChart>
      <c:catAx>
        <c:axId val="871203440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871199832"/>
        <c:crosses val="autoZero"/>
        <c:auto val="1"/>
        <c:lblAlgn val="ctr"/>
        <c:lblOffset val="100"/>
        <c:noMultiLvlLbl val="0"/>
      </c:catAx>
      <c:valAx>
        <c:axId val="871199832"/>
        <c:scaling>
          <c:orientation val="minMax"/>
        </c:scaling>
        <c:delete val="0"/>
        <c:axPos val="t"/>
        <c:majorGridlines/>
        <c:numFmt formatCode="General" sourceLinked="1"/>
        <c:majorTickMark val="out"/>
        <c:minorTickMark val="none"/>
        <c:tickLblPos val="high"/>
        <c:crossAx val="871203440"/>
        <c:crosses val="autoZero"/>
        <c:crossBetween val="between"/>
      </c:valAx>
    </c:plotArea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Bauzonenfläche pro Einwohner nach Gemeindetypen BFS (in m2/E)</a:t>
            </a:r>
          </a:p>
        </c:rich>
      </c:tx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Bauzonenfläche pro Einwohner [m2]</c:v>
          </c:tx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DEFD-4596-9F0E-32EBB394B16D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Statistik_Gemtypen_BFS9!$B$2:$B$10</c:f>
              <c:strCache>
                <c:ptCount val="9"/>
                <c:pt idx="0">
                  <c:v>Städtische Gemeinde einer grossen Agglomeration</c:v>
                </c:pt>
                <c:pt idx="1">
                  <c:v>Städtische Gemeinde einer mittelgrossen Agglomeration</c:v>
                </c:pt>
                <c:pt idx="2">
                  <c:v>Städtische Gemeinde einer kleinen oder ausserhalb einer Agglomeration</c:v>
                </c:pt>
                <c:pt idx="3">
                  <c:v>Periurbane Gemeinde hoher Dichte</c:v>
                </c:pt>
                <c:pt idx="4">
                  <c:v>Periurbane Gemeinde mittlerer Dichte</c:v>
                </c:pt>
                <c:pt idx="5">
                  <c:v>Periurbane Gemeinde geringer Dichte</c:v>
                </c:pt>
                <c:pt idx="6">
                  <c:v>Ländliche Zentrumsgemeinde</c:v>
                </c:pt>
                <c:pt idx="7">
                  <c:v>Ländliche zentral gelegene Gemeinde</c:v>
                </c:pt>
                <c:pt idx="8">
                  <c:v>Ländliche periphere Gemeinde</c:v>
                </c:pt>
              </c:strCache>
            </c:strRef>
          </c:cat>
          <c:val>
            <c:numRef>
              <c:f>Statistik_Gemtypen_BFS9!$G$2:$G$10</c:f>
              <c:numCache>
                <c:formatCode>#,##0</c:formatCode>
                <c:ptCount val="9"/>
                <c:pt idx="0" formatCode="General">
                  <c:v>0</c:v>
                </c:pt>
                <c:pt idx="1">
                  <c:v>195.61314862071544</c:v>
                </c:pt>
                <c:pt idx="2">
                  <c:v>296.19803586230432</c:v>
                </c:pt>
                <c:pt idx="3">
                  <c:v>315.65784443089876</c:v>
                </c:pt>
                <c:pt idx="4">
                  <c:v>302.87560279965356</c:v>
                </c:pt>
                <c:pt idx="5">
                  <c:v>347.86530543975078</c:v>
                </c:pt>
                <c:pt idx="6">
                  <c:v>339.62747566082498</c:v>
                </c:pt>
                <c:pt idx="7">
                  <c:v>357.39382941813284</c:v>
                </c:pt>
                <c:pt idx="8">
                  <c:v>652.11565714674566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EFD-4596-9F0E-32EBB394B16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871182448"/>
        <c:axId val="871183104"/>
      </c:barChart>
      <c:catAx>
        <c:axId val="871182448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871183104"/>
        <c:crosses val="autoZero"/>
        <c:auto val="1"/>
        <c:lblAlgn val="ctr"/>
        <c:lblOffset val="100"/>
        <c:noMultiLvlLbl val="0"/>
      </c:catAx>
      <c:valAx>
        <c:axId val="871183104"/>
        <c:scaling>
          <c:orientation val="minMax"/>
        </c:scaling>
        <c:delete val="0"/>
        <c:axPos val="t"/>
        <c:majorGridlines/>
        <c:numFmt formatCode="General" sourceLinked="1"/>
        <c:majorTickMark val="out"/>
        <c:minorTickMark val="none"/>
        <c:tickLblPos val="high"/>
        <c:crossAx val="871182448"/>
        <c:crosses val="autoZero"/>
        <c:crossBetween val="between"/>
      </c:valAx>
    </c:plotArea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Bauzonenfläche pro Einwohner und Beschäftigte nach Gemeindetypen BFS (in m2/E+B)</a:t>
            </a:r>
          </a:p>
        </c:rich>
      </c:tx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Bauzonenfläche pro Einwohner und Beschäftigte [m2]</c:v>
          </c:tx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7E6E-4AEE-91B3-545CC1B22B28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Statistik_Gemtypen_BFS9!$B$2:$B$10</c:f>
              <c:strCache>
                <c:ptCount val="9"/>
                <c:pt idx="0">
                  <c:v>Städtische Gemeinde einer grossen Agglomeration</c:v>
                </c:pt>
                <c:pt idx="1">
                  <c:v>Städtische Gemeinde einer mittelgrossen Agglomeration</c:v>
                </c:pt>
                <c:pt idx="2">
                  <c:v>Städtische Gemeinde einer kleinen oder ausserhalb einer Agglomeration</c:v>
                </c:pt>
                <c:pt idx="3">
                  <c:v>Periurbane Gemeinde hoher Dichte</c:v>
                </c:pt>
                <c:pt idx="4">
                  <c:v>Periurbane Gemeinde mittlerer Dichte</c:v>
                </c:pt>
                <c:pt idx="5">
                  <c:v>Periurbane Gemeinde geringer Dichte</c:v>
                </c:pt>
                <c:pt idx="6">
                  <c:v>Ländliche Zentrumsgemeinde</c:v>
                </c:pt>
                <c:pt idx="7">
                  <c:v>Ländliche zentral gelegene Gemeinde</c:v>
                </c:pt>
                <c:pt idx="8">
                  <c:v>Ländliche periphere Gemeinde</c:v>
                </c:pt>
              </c:strCache>
            </c:strRef>
          </c:cat>
          <c:val>
            <c:numRef>
              <c:f>Statistik_Gemtypen_BFS9!$I$2:$I$10</c:f>
              <c:numCache>
                <c:formatCode>#,##0</c:formatCode>
                <c:ptCount val="9"/>
                <c:pt idx="0" formatCode="General">
                  <c:v>0</c:v>
                </c:pt>
                <c:pt idx="1">
                  <c:v>116.56891449089687</c:v>
                </c:pt>
                <c:pt idx="2">
                  <c:v>147.06046699938562</c:v>
                </c:pt>
                <c:pt idx="3">
                  <c:v>190.52059010885938</c:v>
                </c:pt>
                <c:pt idx="4">
                  <c:v>221.07149153683065</c:v>
                </c:pt>
                <c:pt idx="5">
                  <c:v>293.22344924282191</c:v>
                </c:pt>
                <c:pt idx="6">
                  <c:v>216.45222970256512</c:v>
                </c:pt>
                <c:pt idx="7">
                  <c:v>238.5136246381179</c:v>
                </c:pt>
                <c:pt idx="8">
                  <c:v>404.72062483975418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E6E-4AEE-91B3-545CC1B22B2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525347760"/>
        <c:axId val="525348416"/>
      </c:barChart>
      <c:catAx>
        <c:axId val="525347760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525348416"/>
        <c:crosses val="autoZero"/>
        <c:auto val="1"/>
        <c:lblAlgn val="ctr"/>
        <c:lblOffset val="100"/>
        <c:noMultiLvlLbl val="0"/>
      </c:catAx>
      <c:valAx>
        <c:axId val="525348416"/>
        <c:scaling>
          <c:orientation val="minMax"/>
        </c:scaling>
        <c:delete val="0"/>
        <c:axPos val="t"/>
        <c:majorGridlines/>
        <c:numFmt formatCode="General" sourceLinked="1"/>
        <c:majorTickMark val="out"/>
        <c:minorTickMark val="none"/>
        <c:tickLblPos val="high"/>
        <c:crossAx val="525347760"/>
        <c:crosses val="autoZero"/>
        <c:crossBetween val="between"/>
      </c:valAx>
    </c:plotArea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Überbaute / unüberbaute Bauzonen nach Hauptnutzungen (in Hektaren)</a:t>
            </a:r>
          </a:p>
        </c:rich>
      </c:tx>
      <c:overlay val="0"/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v>Überbaut</c:v>
          </c:tx>
          <c:invertIfNegative val="0"/>
          <c:cat>
            <c:strRef>
              <c:f>Analyse_unüberbaut_Hauptnutzung!$B$2:$B$10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Analyse_unüberbaut_Hauptnutzung!$E$2:$E$10</c:f>
              <c:numCache>
                <c:formatCode>#,##0</c:formatCode>
                <c:ptCount val="9"/>
                <c:pt idx="0">
                  <c:v>3944.5768356876738</c:v>
                </c:pt>
                <c:pt idx="1">
                  <c:v>1190.4662619630544</c:v>
                </c:pt>
                <c:pt idx="2">
                  <c:v>544.34971910673801</c:v>
                </c:pt>
                <c:pt idx="3">
                  <c:v>697.5767095368476</c:v>
                </c:pt>
                <c:pt idx="4">
                  <c:v>974.15491031835995</c:v>
                </c:pt>
                <c:pt idx="5">
                  <c:v>427.60546675579502</c:v>
                </c:pt>
                <c:pt idx="6">
                  <c:v>411.84945173943601</c:v>
                </c:pt>
                <c:pt idx="7">
                  <c:v>199.115960596343</c:v>
                </c:pt>
                <c:pt idx="8">
                  <c:v>321.53471613278498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315-411D-BA7C-683D1DFD072D}"/>
            </c:ext>
          </c:extLst>
        </c:ser>
        <c:ser>
          <c:idx val="1"/>
          <c:order val="1"/>
          <c:tx>
            <c:v>Unschärfe</c:v>
          </c:tx>
          <c:invertIfNegative val="0"/>
          <c:cat>
            <c:strRef>
              <c:f>Analyse_unüberbaut_Hauptnutzung!$B$2:$B$10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Analyse_unüberbaut_Hauptnutzung!$F$2:$F$10</c:f>
              <c:numCache>
                <c:formatCode>#,##0</c:formatCode>
                <c:ptCount val="9"/>
                <c:pt idx="0">
                  <c:v>251.72273955217594</c:v>
                </c:pt>
                <c:pt idx="1">
                  <c:v>132.73905472579696</c:v>
                </c:pt>
                <c:pt idx="2">
                  <c:v>42.577955339461894</c:v>
                </c:pt>
                <c:pt idx="3">
                  <c:v>49.461031993424498</c:v>
                </c:pt>
                <c:pt idx="4" formatCode="General">
                  <c:v>0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315-411D-BA7C-683D1DFD072D}"/>
            </c:ext>
          </c:extLst>
        </c:ser>
        <c:ser>
          <c:idx val="2"/>
          <c:order val="2"/>
          <c:tx>
            <c:v>Unüberbaut</c:v>
          </c:tx>
          <c:invertIfNegative val="0"/>
          <c:cat>
            <c:strRef>
              <c:f>Analyse_unüberbaut_Hauptnutzung!$B$2:$B$10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Analyse_unüberbaut_Hauptnutzung!$G$2:$G$10</c:f>
              <c:numCache>
                <c:formatCode>#,##0</c:formatCode>
                <c:ptCount val="9"/>
                <c:pt idx="0">
                  <c:v>329.27863456364099</c:v>
                </c:pt>
                <c:pt idx="1">
                  <c:v>492.30242942019896</c:v>
                </c:pt>
                <c:pt idx="2">
                  <c:v>65.326607227784109</c:v>
                </c:pt>
                <c:pt idx="3">
                  <c:v>35.048072945919898</c:v>
                </c:pt>
                <c:pt idx="4" formatCode="General">
                  <c:v>0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315-411D-BA7C-683D1DFD072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525364160"/>
        <c:axId val="525359896"/>
      </c:barChart>
      <c:catAx>
        <c:axId val="525364160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525359896"/>
        <c:crosses val="autoZero"/>
        <c:auto val="1"/>
        <c:lblAlgn val="ctr"/>
        <c:lblOffset val="100"/>
        <c:noMultiLvlLbl val="0"/>
      </c:catAx>
      <c:valAx>
        <c:axId val="525359896"/>
        <c:scaling>
          <c:orientation val="minMax"/>
        </c:scaling>
        <c:delete val="0"/>
        <c:axPos val="t"/>
        <c:majorGridlines/>
        <c:numFmt formatCode="#,##0" sourceLinked="1"/>
        <c:majorTickMark val="out"/>
        <c:minorTickMark val="none"/>
        <c:tickLblPos val="high"/>
        <c:crossAx val="525364160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Überbaute / unüberbaute Bauzonen nach Hauptnutzungen (in Prozenten)</a:t>
            </a:r>
          </a:p>
        </c:rich>
      </c:tx>
      <c:overlay val="0"/>
    </c:title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v>Überbaut</c:v>
          </c:tx>
          <c:invertIfNegative val="0"/>
          <c:dLbls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CE30-4CE5-BF7F-C832F8302226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CE30-4CE5-BF7F-C832F8302226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CE30-4CE5-BF7F-C832F8302226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CE30-4CE5-BF7F-C832F8302226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CE30-4CE5-BF7F-C832F830222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Analyse_unüberbaut_Hauptnutzung!$B$2:$B$10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Analyse_unüberbaut_Hauptnutzung!$H$2:$H$10</c:f>
              <c:numCache>
                <c:formatCode>0%</c:formatCode>
                <c:ptCount val="9"/>
                <c:pt idx="0">
                  <c:v>0.87161831103543208</c:v>
                </c:pt>
                <c:pt idx="1">
                  <c:v>0.65572083870995934</c:v>
                </c:pt>
                <c:pt idx="2">
                  <c:v>0.83456672405382559</c:v>
                </c:pt>
                <c:pt idx="3">
                  <c:v>0.89194394863695992</c:v>
                </c:pt>
                <c:pt idx="4" formatCode="General">
                  <c:v>0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E30-4CE5-BF7F-C832F8302226}"/>
            </c:ext>
          </c:extLst>
        </c:ser>
        <c:ser>
          <c:idx val="1"/>
          <c:order val="1"/>
          <c:tx>
            <c:v>Unschärfe</c:v>
          </c:tx>
          <c:invertIfNegative val="0"/>
          <c:dLbls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CE30-4CE5-BF7F-C832F8302226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CE30-4CE5-BF7F-C832F8302226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CE30-4CE5-BF7F-C832F8302226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CE30-4CE5-BF7F-C832F8302226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CE30-4CE5-BF7F-C832F830222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Analyse_unüberbaut_Hauptnutzung!$B$2:$B$10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Analyse_unüberbaut_Hauptnutzung!$I$2:$I$10</c:f>
              <c:numCache>
                <c:formatCode>0%</c:formatCode>
                <c:ptCount val="9"/>
                <c:pt idx="0">
                  <c:v>5.5622227234275588E-2</c:v>
                </c:pt>
                <c:pt idx="1">
                  <c:v>7.3114011774546211E-2</c:v>
                </c:pt>
                <c:pt idx="2">
                  <c:v>6.5278153836242067E-2</c:v>
                </c:pt>
                <c:pt idx="3">
                  <c:v>6.3242461476623768E-2</c:v>
                </c:pt>
                <c:pt idx="4" formatCode="General">
                  <c:v>0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E30-4CE5-BF7F-C832F8302226}"/>
            </c:ext>
          </c:extLst>
        </c:ser>
        <c:ser>
          <c:idx val="2"/>
          <c:order val="2"/>
          <c:tx>
            <c:v>Unüberbaut</c:v>
          </c:tx>
          <c:invertIfNegative val="0"/>
          <c:dLbls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CE30-4CE5-BF7F-C832F8302226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CE30-4CE5-BF7F-C832F8302226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CE30-4CE5-BF7F-C832F8302226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CE30-4CE5-BF7F-C832F8302226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CE30-4CE5-BF7F-C832F830222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000000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Analyse_unüberbaut_Hauptnutzung!$B$2:$B$10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Analyse_unüberbaut_Hauptnutzung!$J$2:$J$10</c:f>
              <c:numCache>
                <c:formatCode>0%</c:formatCode>
                <c:ptCount val="9"/>
                <c:pt idx="0">
                  <c:v>7.2759461730292102E-2</c:v>
                </c:pt>
                <c:pt idx="1">
                  <c:v>0.27116514951549447</c:v>
                </c:pt>
                <c:pt idx="2">
                  <c:v>0.1001551221099324</c:v>
                </c:pt>
                <c:pt idx="3">
                  <c:v>4.4813589886416254E-2</c:v>
                </c:pt>
                <c:pt idx="4" formatCode="General">
                  <c:v>0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E30-4CE5-BF7F-C832F830222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696852280"/>
        <c:axId val="696857528"/>
      </c:barChart>
      <c:catAx>
        <c:axId val="696852280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696857528"/>
        <c:crosses val="autoZero"/>
        <c:auto val="1"/>
        <c:lblAlgn val="ctr"/>
        <c:lblOffset val="100"/>
        <c:noMultiLvlLbl val="0"/>
      </c:catAx>
      <c:valAx>
        <c:axId val="696857528"/>
        <c:scaling>
          <c:orientation val="minMax"/>
        </c:scaling>
        <c:delete val="0"/>
        <c:axPos val="t"/>
        <c:majorGridlines/>
        <c:numFmt formatCode="0%" sourceLinked="1"/>
        <c:majorTickMark val="out"/>
        <c:minorTickMark val="none"/>
        <c:tickLblPos val="high"/>
        <c:crossAx val="696852280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Überbaute / unüberbaute Bauzonen nach Gemeindetypen BFS (in Hektaren)</a:t>
            </a:r>
          </a:p>
        </c:rich>
      </c:tx>
      <c:overlay val="0"/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v>Überbaut</c:v>
          </c:tx>
          <c:invertIfNegative val="0"/>
          <c:cat>
            <c:strRef>
              <c:f>Anal_unüb_Gemtypen_BFS9!$B$2:$B$10</c:f>
              <c:strCache>
                <c:ptCount val="9"/>
                <c:pt idx="0">
                  <c:v>Städtische Gemeinde einer grossen Agglomeration</c:v>
                </c:pt>
                <c:pt idx="1">
                  <c:v>Städtische Gemeinde einer mittelgrossen Agglomeration</c:v>
                </c:pt>
                <c:pt idx="2">
                  <c:v>Städtische Gemeinde einer kleinen oder ausserhalb einer Agglomeration</c:v>
                </c:pt>
                <c:pt idx="3">
                  <c:v>Periurbane Gemeinde hoher Dichte</c:v>
                </c:pt>
                <c:pt idx="4">
                  <c:v>Periurbane Gemeinde mittlerer Dichte</c:v>
                </c:pt>
                <c:pt idx="5">
                  <c:v>Periurbane Gemeinde geringer Dichte</c:v>
                </c:pt>
                <c:pt idx="6">
                  <c:v>Ländliche Zentrumsgemeinde</c:v>
                </c:pt>
                <c:pt idx="7">
                  <c:v>Ländliche zentral gelegene Gemeinde</c:v>
                </c:pt>
                <c:pt idx="8">
                  <c:v>Ländliche periphere Gemeinde</c:v>
                </c:pt>
              </c:strCache>
            </c:strRef>
          </c:cat>
          <c:val>
            <c:numRef>
              <c:f>Anal_unüb_Gemtypen_BFS9!$E$2:$E$10</c:f>
              <c:numCache>
                <c:formatCode>#,##0</c:formatCode>
                <c:ptCount val="9"/>
                <c:pt idx="0" formatCode="General">
                  <c:v>0</c:v>
                </c:pt>
                <c:pt idx="1">
                  <c:v>3314.7510034913093</c:v>
                </c:pt>
                <c:pt idx="2">
                  <c:v>460.8507245362444</c:v>
                </c:pt>
                <c:pt idx="3">
                  <c:v>337.66715820779001</c:v>
                </c:pt>
                <c:pt idx="4">
                  <c:v>664.66031874459838</c:v>
                </c:pt>
                <c:pt idx="5">
                  <c:v>105.44301301533369</c:v>
                </c:pt>
                <c:pt idx="6">
                  <c:v>1422.4841875410721</c:v>
                </c:pt>
                <c:pt idx="7">
                  <c:v>2197.1072148405119</c:v>
                </c:pt>
                <c:pt idx="8">
                  <c:v>208.26641146018173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356-498F-BB98-2799A7B9876D}"/>
            </c:ext>
          </c:extLst>
        </c:ser>
        <c:ser>
          <c:idx val="1"/>
          <c:order val="1"/>
          <c:tx>
            <c:v>Unschärfe</c:v>
          </c:tx>
          <c:invertIfNegative val="0"/>
          <c:cat>
            <c:strRef>
              <c:f>Anal_unüb_Gemtypen_BFS9!$B$2:$B$10</c:f>
              <c:strCache>
                <c:ptCount val="9"/>
                <c:pt idx="0">
                  <c:v>Städtische Gemeinde einer grossen Agglomeration</c:v>
                </c:pt>
                <c:pt idx="1">
                  <c:v>Städtische Gemeinde einer mittelgrossen Agglomeration</c:v>
                </c:pt>
                <c:pt idx="2">
                  <c:v>Städtische Gemeinde einer kleinen oder ausserhalb einer Agglomeration</c:v>
                </c:pt>
                <c:pt idx="3">
                  <c:v>Periurbane Gemeinde hoher Dichte</c:v>
                </c:pt>
                <c:pt idx="4">
                  <c:v>Periurbane Gemeinde mittlerer Dichte</c:v>
                </c:pt>
                <c:pt idx="5">
                  <c:v>Periurbane Gemeinde geringer Dichte</c:v>
                </c:pt>
                <c:pt idx="6">
                  <c:v>Ländliche Zentrumsgemeinde</c:v>
                </c:pt>
                <c:pt idx="7">
                  <c:v>Ländliche zentral gelegene Gemeinde</c:v>
                </c:pt>
                <c:pt idx="8">
                  <c:v>Ländliche periphere Gemeinde</c:v>
                </c:pt>
              </c:strCache>
            </c:strRef>
          </c:cat>
          <c:val>
            <c:numRef>
              <c:f>Anal_unüb_Gemtypen_BFS9!$F$2:$F$10</c:f>
              <c:numCache>
                <c:formatCode>#,##0</c:formatCode>
                <c:ptCount val="9"/>
                <c:pt idx="0" formatCode="General">
                  <c:v>0</c:v>
                </c:pt>
                <c:pt idx="1">
                  <c:v>182.75117971082898</c:v>
                </c:pt>
                <c:pt idx="2">
                  <c:v>22.853067603104392</c:v>
                </c:pt>
                <c:pt idx="3">
                  <c:v>18.783857976077606</c:v>
                </c:pt>
                <c:pt idx="4">
                  <c:v>37.464596348449803</c:v>
                </c:pt>
                <c:pt idx="5">
                  <c:v>7.2588133692348009</c:v>
                </c:pt>
                <c:pt idx="6">
                  <c:v>68.789598000049011</c:v>
                </c:pt>
                <c:pt idx="7">
                  <c:v>124.57211759937795</c:v>
                </c:pt>
                <c:pt idx="8">
                  <c:v>14.0275510037375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356-498F-BB98-2799A7B9876D}"/>
            </c:ext>
          </c:extLst>
        </c:ser>
        <c:ser>
          <c:idx val="2"/>
          <c:order val="2"/>
          <c:tx>
            <c:v>Unüberbaut</c:v>
          </c:tx>
          <c:invertIfNegative val="0"/>
          <c:cat>
            <c:strRef>
              <c:f>Anal_unüb_Gemtypen_BFS9!$B$2:$B$10</c:f>
              <c:strCache>
                <c:ptCount val="9"/>
                <c:pt idx="0">
                  <c:v>Städtische Gemeinde einer grossen Agglomeration</c:v>
                </c:pt>
                <c:pt idx="1">
                  <c:v>Städtische Gemeinde einer mittelgrossen Agglomeration</c:v>
                </c:pt>
                <c:pt idx="2">
                  <c:v>Städtische Gemeinde einer kleinen oder ausserhalb einer Agglomeration</c:v>
                </c:pt>
                <c:pt idx="3">
                  <c:v>Periurbane Gemeinde hoher Dichte</c:v>
                </c:pt>
                <c:pt idx="4">
                  <c:v>Periurbane Gemeinde mittlerer Dichte</c:v>
                </c:pt>
                <c:pt idx="5">
                  <c:v>Periurbane Gemeinde geringer Dichte</c:v>
                </c:pt>
                <c:pt idx="6">
                  <c:v>Ländliche Zentrumsgemeinde</c:v>
                </c:pt>
                <c:pt idx="7">
                  <c:v>Ländliche zentral gelegene Gemeinde</c:v>
                </c:pt>
                <c:pt idx="8">
                  <c:v>Ländliche periphere Gemeinde</c:v>
                </c:pt>
              </c:strCache>
            </c:strRef>
          </c:cat>
          <c:val>
            <c:numRef>
              <c:f>Anal_unüb_Gemtypen_BFS9!$G$2:$G$10</c:f>
              <c:numCache>
                <c:formatCode>#,##0</c:formatCode>
                <c:ptCount val="9"/>
                <c:pt idx="0" formatCode="General">
                  <c:v>0</c:v>
                </c:pt>
                <c:pt idx="1">
                  <c:v>385.59486875282198</c:v>
                </c:pt>
                <c:pt idx="2">
                  <c:v>42.669737391552204</c:v>
                </c:pt>
                <c:pt idx="3">
                  <c:v>53.777918438528395</c:v>
                </c:pt>
                <c:pt idx="4">
                  <c:v>49.6729061762518</c:v>
                </c:pt>
                <c:pt idx="5">
                  <c:v>15.730044383787501</c:v>
                </c:pt>
                <c:pt idx="6">
                  <c:v>138.15695443681901</c:v>
                </c:pt>
                <c:pt idx="7">
                  <c:v>213.38657838881002</c:v>
                </c:pt>
                <c:pt idx="8">
                  <c:v>22.966736188971801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356-498F-BB98-2799A7B9876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525354976"/>
        <c:axId val="525358912"/>
      </c:barChart>
      <c:catAx>
        <c:axId val="525354976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525358912"/>
        <c:crosses val="autoZero"/>
        <c:auto val="1"/>
        <c:lblAlgn val="ctr"/>
        <c:lblOffset val="100"/>
        <c:noMultiLvlLbl val="0"/>
      </c:catAx>
      <c:valAx>
        <c:axId val="525358912"/>
        <c:scaling>
          <c:orientation val="minMax"/>
        </c:scaling>
        <c:delete val="0"/>
        <c:axPos val="t"/>
        <c:majorGridlines/>
        <c:numFmt formatCode="General" sourceLinked="1"/>
        <c:majorTickMark val="out"/>
        <c:minorTickMark val="none"/>
        <c:tickLblPos val="high"/>
        <c:crossAx val="525354976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Überbaute / unüberbaute Bauzonen nach Gemeindetypen BFS (in Prozenten)</a:t>
            </a:r>
          </a:p>
        </c:rich>
      </c:tx>
      <c:overlay val="0"/>
    </c:title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v>Überbaut</c:v>
          </c:tx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1E23-4043-A245-D9C1A68B3D9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Anal_unüb_Gemtypen_BFS9!$B$2:$B$10</c:f>
              <c:strCache>
                <c:ptCount val="9"/>
                <c:pt idx="0">
                  <c:v>Städtische Gemeinde einer grossen Agglomeration</c:v>
                </c:pt>
                <c:pt idx="1">
                  <c:v>Städtische Gemeinde einer mittelgrossen Agglomeration</c:v>
                </c:pt>
                <c:pt idx="2">
                  <c:v>Städtische Gemeinde einer kleinen oder ausserhalb einer Agglomeration</c:v>
                </c:pt>
                <c:pt idx="3">
                  <c:v>Periurbane Gemeinde hoher Dichte</c:v>
                </c:pt>
                <c:pt idx="4">
                  <c:v>Periurbane Gemeinde mittlerer Dichte</c:v>
                </c:pt>
                <c:pt idx="5">
                  <c:v>Periurbane Gemeinde geringer Dichte</c:v>
                </c:pt>
                <c:pt idx="6">
                  <c:v>Ländliche Zentrumsgemeinde</c:v>
                </c:pt>
                <c:pt idx="7">
                  <c:v>Ländliche zentral gelegene Gemeinde</c:v>
                </c:pt>
                <c:pt idx="8">
                  <c:v>Ländliche periphere Gemeinde</c:v>
                </c:pt>
              </c:strCache>
            </c:strRef>
          </c:cat>
          <c:val>
            <c:numRef>
              <c:f>Anal_unüb_Gemtypen_BFS9!$H$2:$H$10</c:f>
              <c:numCache>
                <c:formatCode>0%</c:formatCode>
                <c:ptCount val="9"/>
                <c:pt idx="0" formatCode="General">
                  <c:v>0</c:v>
                </c:pt>
                <c:pt idx="1">
                  <c:v>0.85363588886414388</c:v>
                </c:pt>
                <c:pt idx="2">
                  <c:v>0.87552032669072488</c:v>
                </c:pt>
                <c:pt idx="3">
                  <c:v>0.82311882392840707</c:v>
                </c:pt>
                <c:pt idx="4">
                  <c:v>0.88409449979838628</c:v>
                </c:pt>
                <c:pt idx="5">
                  <c:v>0.82100348133614143</c:v>
                </c:pt>
                <c:pt idx="6">
                  <c:v>0.87299456960062649</c:v>
                </c:pt>
                <c:pt idx="7">
                  <c:v>0.86668642635894577</c:v>
                </c:pt>
                <c:pt idx="8">
                  <c:v>0.84916341103200543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E23-4043-A245-D9C1A68B3D99}"/>
            </c:ext>
          </c:extLst>
        </c:ser>
        <c:ser>
          <c:idx val="1"/>
          <c:order val="1"/>
          <c:tx>
            <c:v>Unschärfe</c:v>
          </c:tx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1E23-4043-A245-D9C1A68B3D9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Anal_unüb_Gemtypen_BFS9!$B$2:$B$10</c:f>
              <c:strCache>
                <c:ptCount val="9"/>
                <c:pt idx="0">
                  <c:v>Städtische Gemeinde einer grossen Agglomeration</c:v>
                </c:pt>
                <c:pt idx="1">
                  <c:v>Städtische Gemeinde einer mittelgrossen Agglomeration</c:v>
                </c:pt>
                <c:pt idx="2">
                  <c:v>Städtische Gemeinde einer kleinen oder ausserhalb einer Agglomeration</c:v>
                </c:pt>
                <c:pt idx="3">
                  <c:v>Periurbane Gemeinde hoher Dichte</c:v>
                </c:pt>
                <c:pt idx="4">
                  <c:v>Periurbane Gemeinde mittlerer Dichte</c:v>
                </c:pt>
                <c:pt idx="5">
                  <c:v>Periurbane Gemeinde geringer Dichte</c:v>
                </c:pt>
                <c:pt idx="6">
                  <c:v>Ländliche Zentrumsgemeinde</c:v>
                </c:pt>
                <c:pt idx="7">
                  <c:v>Ländliche zentral gelegene Gemeinde</c:v>
                </c:pt>
                <c:pt idx="8">
                  <c:v>Ländliche periphere Gemeinde</c:v>
                </c:pt>
              </c:strCache>
            </c:strRef>
          </c:cat>
          <c:val>
            <c:numRef>
              <c:f>Anal_unüb_Gemtypen_BFS9!$I$2:$I$10</c:f>
              <c:numCache>
                <c:formatCode>0%</c:formatCode>
                <c:ptCount val="9"/>
                <c:pt idx="0" formatCode="General">
                  <c:v>0</c:v>
                </c:pt>
                <c:pt idx="1">
                  <c:v>4.706325318828232E-2</c:v>
                </c:pt>
                <c:pt idx="2">
                  <c:v>4.3416065438303529E-2</c:v>
                </c:pt>
                <c:pt idx="3">
                  <c:v>4.5788720372363811E-2</c:v>
                </c:pt>
                <c:pt idx="4">
                  <c:v>4.9833339880124075E-2</c:v>
                </c:pt>
                <c:pt idx="5">
                  <c:v>5.6518785608340463E-2</c:v>
                </c:pt>
                <c:pt idx="6">
                  <c:v>4.2216951179514579E-2</c:v>
                </c:pt>
                <c:pt idx="7">
                  <c:v>4.9139597147064298E-2</c:v>
                </c:pt>
                <c:pt idx="8">
                  <c:v>5.7194450969049092E-2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E23-4043-A245-D9C1A68B3D99}"/>
            </c:ext>
          </c:extLst>
        </c:ser>
        <c:ser>
          <c:idx val="2"/>
          <c:order val="2"/>
          <c:tx>
            <c:v>Unüberbaut</c:v>
          </c:tx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1E23-4043-A245-D9C1A68B3D9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000000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Anal_unüb_Gemtypen_BFS9!$B$2:$B$10</c:f>
              <c:strCache>
                <c:ptCount val="9"/>
                <c:pt idx="0">
                  <c:v>Städtische Gemeinde einer grossen Agglomeration</c:v>
                </c:pt>
                <c:pt idx="1">
                  <c:v>Städtische Gemeinde einer mittelgrossen Agglomeration</c:v>
                </c:pt>
                <c:pt idx="2">
                  <c:v>Städtische Gemeinde einer kleinen oder ausserhalb einer Agglomeration</c:v>
                </c:pt>
                <c:pt idx="3">
                  <c:v>Periurbane Gemeinde hoher Dichte</c:v>
                </c:pt>
                <c:pt idx="4">
                  <c:v>Periurbane Gemeinde mittlerer Dichte</c:v>
                </c:pt>
                <c:pt idx="5">
                  <c:v>Periurbane Gemeinde geringer Dichte</c:v>
                </c:pt>
                <c:pt idx="6">
                  <c:v>Ländliche Zentrumsgemeinde</c:v>
                </c:pt>
                <c:pt idx="7">
                  <c:v>Ländliche zentral gelegene Gemeinde</c:v>
                </c:pt>
                <c:pt idx="8">
                  <c:v>Ländliche periphere Gemeinde</c:v>
                </c:pt>
              </c:strCache>
            </c:strRef>
          </c:cat>
          <c:val>
            <c:numRef>
              <c:f>Anal_unüb_Gemtypen_BFS9!$J$2:$J$10</c:f>
              <c:numCache>
                <c:formatCode>0%</c:formatCode>
                <c:ptCount val="9"/>
                <c:pt idx="0" formatCode="General">
                  <c:v>0</c:v>
                </c:pt>
                <c:pt idx="1">
                  <c:v>9.9300857947573762E-2</c:v>
                </c:pt>
                <c:pt idx="2">
                  <c:v>8.1063607870971513E-2</c:v>
                </c:pt>
                <c:pt idx="3">
                  <c:v>0.13109245569922909</c:v>
                </c:pt>
                <c:pt idx="4">
                  <c:v>6.6072160321489631E-2</c:v>
                </c:pt>
                <c:pt idx="5">
                  <c:v>0.12247773305551808</c:v>
                </c:pt>
                <c:pt idx="6">
                  <c:v>8.4788479219858978E-2</c:v>
                </c:pt>
                <c:pt idx="7">
                  <c:v>8.4173976493989874E-2</c:v>
                </c:pt>
                <c:pt idx="8">
                  <c:v>9.3642137998945468E-2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E23-4043-A245-D9C1A68B3D9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696883768"/>
        <c:axId val="403709576"/>
      </c:barChart>
      <c:catAx>
        <c:axId val="696883768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403709576"/>
        <c:crosses val="autoZero"/>
        <c:auto val="1"/>
        <c:lblAlgn val="ctr"/>
        <c:lblOffset val="100"/>
        <c:noMultiLvlLbl val="0"/>
      </c:catAx>
      <c:valAx>
        <c:axId val="403709576"/>
        <c:scaling>
          <c:orientation val="minMax"/>
        </c:scaling>
        <c:delete val="0"/>
        <c:axPos val="t"/>
        <c:majorGridlines/>
        <c:numFmt formatCode="0%" sourceLinked="1"/>
        <c:majorTickMark val="out"/>
        <c:minorTickMark val="none"/>
        <c:tickLblPos val="high"/>
        <c:crossAx val="696883768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style1.xml><?xml version="1.0" encoding="utf-8"?>
<cs:chartStyle xmlns:cs="http://schemas.microsoft.com/office/drawing/2012/chartStyle" xmlns:a="http://schemas.openxmlformats.org/drawingml/2006/main" id="102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1">
      <cs:styleClr val="auto"/>
    </cs:lnRef>
    <cs:lineWidthScale>3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0"/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>
      <a:schemeClr val="dk1">
        <a:tint val="95000"/>
      </a:schemeClr>
    </cs:fillRef>
    <cs:effectRef idx="0"/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>
      <a:schemeClr val="dk1">
        <a:tint val="5000"/>
      </a:schemeClr>
    </cs:fillRef>
    <cs:effectRef idx="0"/>
    <cs:fontRef idx="minor">
      <a:schemeClr val="tx1"/>
    </cs:fontRef>
    <cs:spPr>
      <a:ln>
        <a:round/>
      </a:ln>
    </cs:spPr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.xml"/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9.xml"/><Relationship Id="rId1" Type="http://schemas.openxmlformats.org/officeDocument/2006/relationships/chart" Target="../charts/chart8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66040</xdr:rowOff>
    </xdr:from>
    <xdr:to>
      <xdr:col>4</xdr:col>
      <xdr:colOff>271780</xdr:colOff>
      <xdr:row>30</xdr:row>
      <xdr:rowOff>68580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474980</xdr:colOff>
      <xdr:row>12</xdr:row>
      <xdr:rowOff>66040</xdr:rowOff>
    </xdr:from>
    <xdr:to>
      <xdr:col>8</xdr:col>
      <xdr:colOff>952500</xdr:colOff>
      <xdr:row>30</xdr:row>
      <xdr:rowOff>68580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66040</xdr:rowOff>
    </xdr:from>
    <xdr:to>
      <xdr:col>4</xdr:col>
      <xdr:colOff>271780</xdr:colOff>
      <xdr:row>30</xdr:row>
      <xdr:rowOff>68580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474980</xdr:colOff>
      <xdr:row>12</xdr:row>
      <xdr:rowOff>66040</xdr:rowOff>
    </xdr:from>
    <xdr:to>
      <xdr:col>8</xdr:col>
      <xdr:colOff>952500</xdr:colOff>
      <xdr:row>30</xdr:row>
      <xdr:rowOff>68580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32</xdr:row>
      <xdr:rowOff>40640</xdr:rowOff>
    </xdr:from>
    <xdr:to>
      <xdr:col>4</xdr:col>
      <xdr:colOff>271780</xdr:colOff>
      <xdr:row>50</xdr:row>
      <xdr:rowOff>43180</xdr:rowOff>
    </xdr:to>
    <xdr:graphicFrame macro="">
      <xdr:nvGraphicFramePr>
        <xdr:cNvPr id="4" name="Diagramm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66040</xdr:rowOff>
    </xdr:from>
    <xdr:to>
      <xdr:col>3</xdr:col>
      <xdr:colOff>805180</xdr:colOff>
      <xdr:row>30</xdr:row>
      <xdr:rowOff>68580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1008380</xdr:colOff>
      <xdr:row>12</xdr:row>
      <xdr:rowOff>66040</xdr:rowOff>
    </xdr:from>
    <xdr:to>
      <xdr:col>8</xdr:col>
      <xdr:colOff>335280</xdr:colOff>
      <xdr:row>30</xdr:row>
      <xdr:rowOff>68580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66040</xdr:rowOff>
    </xdr:from>
    <xdr:to>
      <xdr:col>3</xdr:col>
      <xdr:colOff>805180</xdr:colOff>
      <xdr:row>30</xdr:row>
      <xdr:rowOff>68580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1008380</xdr:colOff>
      <xdr:row>12</xdr:row>
      <xdr:rowOff>66040</xdr:rowOff>
    </xdr:from>
    <xdr:to>
      <xdr:col>8</xdr:col>
      <xdr:colOff>335280</xdr:colOff>
      <xdr:row>30</xdr:row>
      <xdr:rowOff>68580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66040</xdr:rowOff>
    </xdr:from>
    <xdr:to>
      <xdr:col>3</xdr:col>
      <xdr:colOff>1148080</xdr:colOff>
      <xdr:row>32</xdr:row>
      <xdr:rowOff>104140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132080</xdr:colOff>
      <xdr:row>12</xdr:row>
      <xdr:rowOff>66040</xdr:rowOff>
    </xdr:from>
    <xdr:to>
      <xdr:col>8</xdr:col>
      <xdr:colOff>1021080</xdr:colOff>
      <xdr:row>32</xdr:row>
      <xdr:rowOff>104140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66040</xdr:rowOff>
    </xdr:from>
    <xdr:to>
      <xdr:col>3</xdr:col>
      <xdr:colOff>942340</xdr:colOff>
      <xdr:row>32</xdr:row>
      <xdr:rowOff>104140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rolf.giezendanner@are.admin.ch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43"/>
  <sheetViews>
    <sheetView tabSelected="1" workbookViewId="0"/>
  </sheetViews>
  <sheetFormatPr baseColWidth="10" defaultColWidth="11.44140625" defaultRowHeight="14.4" x14ac:dyDescent="0.3"/>
  <cols>
    <col min="1" max="1" width="37.6640625" style="30" customWidth="1"/>
    <col min="2" max="2" width="57.6640625" style="30" customWidth="1"/>
    <col min="3" max="16384" width="11.44140625" style="31"/>
  </cols>
  <sheetData>
    <row r="1" spans="1:2" ht="18" x14ac:dyDescent="0.3">
      <c r="A1" s="29" t="s">
        <v>54</v>
      </c>
    </row>
    <row r="2" spans="1:2" ht="18" x14ac:dyDescent="0.3">
      <c r="A2" s="29" t="s">
        <v>55</v>
      </c>
    </row>
    <row r="4" spans="1:2" ht="13.8" x14ac:dyDescent="0.3">
      <c r="A4" s="58" t="s">
        <v>123</v>
      </c>
      <c r="B4" s="59"/>
    </row>
    <row r="5" spans="1:2" ht="13.8" x14ac:dyDescent="0.3">
      <c r="A5" s="60"/>
      <c r="B5" s="61"/>
    </row>
    <row r="6" spans="1:2" x14ac:dyDescent="0.3">
      <c r="A6" s="32" t="s">
        <v>56</v>
      </c>
      <c r="B6" s="33" t="s">
        <v>57</v>
      </c>
    </row>
    <row r="7" spans="1:2" x14ac:dyDescent="0.3">
      <c r="A7" s="34"/>
      <c r="B7" s="35"/>
    </row>
    <row r="8" spans="1:2" x14ac:dyDescent="0.3">
      <c r="A8" s="32" t="s">
        <v>58</v>
      </c>
      <c r="B8" s="33" t="s">
        <v>124</v>
      </c>
    </row>
    <row r="9" spans="1:2" x14ac:dyDescent="0.3">
      <c r="A9" s="36" t="s">
        <v>59</v>
      </c>
      <c r="B9" s="37">
        <v>80</v>
      </c>
    </row>
    <row r="10" spans="1:2" x14ac:dyDescent="0.3">
      <c r="A10" s="34"/>
      <c r="B10" s="35"/>
    </row>
    <row r="11" spans="1:2" x14ac:dyDescent="0.3">
      <c r="A11" s="32" t="s">
        <v>60</v>
      </c>
      <c r="B11" s="38"/>
    </row>
    <row r="12" spans="1:2" x14ac:dyDescent="0.3">
      <c r="A12" s="36" t="s">
        <v>61</v>
      </c>
      <c r="B12" s="39">
        <v>35</v>
      </c>
    </row>
    <row r="13" spans="1:2" x14ac:dyDescent="0.3">
      <c r="A13" s="34"/>
      <c r="B13" s="40"/>
    </row>
    <row r="14" spans="1:2" ht="43.2" x14ac:dyDescent="0.3">
      <c r="A14" s="32" t="s">
        <v>8</v>
      </c>
      <c r="B14" s="38" t="s">
        <v>125</v>
      </c>
    </row>
    <row r="15" spans="1:2" x14ac:dyDescent="0.3">
      <c r="A15" s="34"/>
      <c r="B15" s="40"/>
    </row>
    <row r="16" spans="1:2" ht="28.8" x14ac:dyDescent="0.3">
      <c r="A16" s="41" t="s">
        <v>62</v>
      </c>
      <c r="B16" s="42" t="s">
        <v>127</v>
      </c>
    </row>
    <row r="17" spans="1:2" ht="28.8" x14ac:dyDescent="0.3">
      <c r="A17" s="41"/>
      <c r="B17" s="42" t="s">
        <v>128</v>
      </c>
    </row>
    <row r="18" spans="1:2" ht="28.8" x14ac:dyDescent="0.3">
      <c r="A18" s="41"/>
      <c r="B18" s="42" t="s">
        <v>126</v>
      </c>
    </row>
    <row r="19" spans="1:2" x14ac:dyDescent="0.3">
      <c r="A19" s="41"/>
      <c r="B19" s="42"/>
    </row>
    <row r="20" spans="1:2" x14ac:dyDescent="0.3">
      <c r="A20" s="41"/>
      <c r="B20" s="42"/>
    </row>
    <row r="21" spans="1:2" x14ac:dyDescent="0.3">
      <c r="A21" s="34"/>
      <c r="B21" s="35"/>
    </row>
    <row r="23" spans="1:2" ht="17.100000000000001" customHeight="1" x14ac:dyDescent="0.3">
      <c r="A23" s="43" t="s">
        <v>63</v>
      </c>
    </row>
    <row r="24" spans="1:2" ht="15" customHeight="1" x14ac:dyDescent="0.3">
      <c r="A24" s="44" t="s">
        <v>64</v>
      </c>
    </row>
    <row r="25" spans="1:2" ht="15" customHeight="1" x14ac:dyDescent="0.3">
      <c r="A25" s="44" t="s">
        <v>65</v>
      </c>
    </row>
    <row r="26" spans="1:2" ht="15" customHeight="1" x14ac:dyDescent="0.3">
      <c r="A26" s="44" t="s">
        <v>66</v>
      </c>
    </row>
    <row r="27" spans="1:2" ht="15" customHeight="1" x14ac:dyDescent="0.3">
      <c r="A27" s="44" t="s">
        <v>67</v>
      </c>
    </row>
    <row r="28" spans="1:2" ht="15" customHeight="1" x14ac:dyDescent="0.3">
      <c r="A28" s="44" t="s">
        <v>68</v>
      </c>
    </row>
    <row r="29" spans="1:2" ht="15" customHeight="1" x14ac:dyDescent="0.3">
      <c r="A29" s="44" t="s">
        <v>69</v>
      </c>
    </row>
    <row r="30" spans="1:2" ht="15" customHeight="1" x14ac:dyDescent="0.3">
      <c r="A30" s="44" t="s">
        <v>70</v>
      </c>
    </row>
    <row r="31" spans="1:2" x14ac:dyDescent="0.3">
      <c r="A31" s="44"/>
    </row>
    <row r="32" spans="1:2" x14ac:dyDescent="0.3">
      <c r="A32" s="44"/>
    </row>
    <row r="33" spans="1:1" x14ac:dyDescent="0.3">
      <c r="A33" s="44"/>
    </row>
    <row r="34" spans="1:1" x14ac:dyDescent="0.3">
      <c r="A34" s="45" t="s">
        <v>55</v>
      </c>
    </row>
    <row r="35" spans="1:1" x14ac:dyDescent="0.3">
      <c r="A35" s="45" t="s">
        <v>71</v>
      </c>
    </row>
    <row r="36" spans="1:1" x14ac:dyDescent="0.3">
      <c r="A36" s="45" t="s">
        <v>72</v>
      </c>
    </row>
    <row r="37" spans="1:1" x14ac:dyDescent="0.3">
      <c r="A37" s="45"/>
    </row>
    <row r="38" spans="1:1" x14ac:dyDescent="0.3">
      <c r="A38" s="45" t="s">
        <v>73</v>
      </c>
    </row>
    <row r="39" spans="1:1" x14ac:dyDescent="0.3">
      <c r="A39" s="45" t="s">
        <v>54</v>
      </c>
    </row>
    <row r="40" spans="1:1" x14ac:dyDescent="0.3">
      <c r="A40" s="45" t="s">
        <v>74</v>
      </c>
    </row>
    <row r="41" spans="1:1" x14ac:dyDescent="0.3">
      <c r="A41" s="46" t="s">
        <v>75</v>
      </c>
    </row>
    <row r="42" spans="1:1" x14ac:dyDescent="0.3">
      <c r="A42" s="45"/>
    </row>
    <row r="43" spans="1:1" x14ac:dyDescent="0.3">
      <c r="A43" s="45" t="s">
        <v>76</v>
      </c>
    </row>
  </sheetData>
  <mergeCells count="1">
    <mergeCell ref="A4:B5"/>
  </mergeCells>
  <hyperlinks>
    <hyperlink ref="A41" r:id="rId1" xr:uid="{00000000-0004-0000-0000-000000000000}"/>
  </hyperlinks>
  <pageMargins left="0.70866141732283472" right="0.70866141732283472" top="0.78740157480314965" bottom="0.78740157480314965" header="0.31496062992125984" footer="0.31496062992125984"/>
  <pageSetup paperSize="9" scale="93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B39"/>
  <sheetViews>
    <sheetView workbookViewId="0">
      <selection sqref="A1:A2"/>
    </sheetView>
  </sheetViews>
  <sheetFormatPr baseColWidth="10" defaultColWidth="11.44140625" defaultRowHeight="14.4" x14ac:dyDescent="0.3"/>
  <cols>
    <col min="1" max="1" width="50.6640625" style="57" customWidth="1"/>
    <col min="2" max="2" width="70.6640625" style="57" customWidth="1"/>
    <col min="3" max="16384" width="11.44140625" style="47"/>
  </cols>
  <sheetData>
    <row r="1" spans="1:2" x14ac:dyDescent="0.3">
      <c r="A1" s="62" t="s">
        <v>77</v>
      </c>
      <c r="B1" s="62" t="s">
        <v>78</v>
      </c>
    </row>
    <row r="2" spans="1:2" x14ac:dyDescent="0.3">
      <c r="A2" s="63"/>
      <c r="B2" s="63"/>
    </row>
    <row r="3" spans="1:2" x14ac:dyDescent="0.3">
      <c r="A3" s="48" t="s">
        <v>20</v>
      </c>
      <c r="B3" s="49" t="s">
        <v>79</v>
      </c>
    </row>
    <row r="4" spans="1:2" x14ac:dyDescent="0.3">
      <c r="A4" s="50" t="s">
        <v>26</v>
      </c>
      <c r="B4" s="51" t="s">
        <v>80</v>
      </c>
    </row>
    <row r="5" spans="1:2" x14ac:dyDescent="0.3">
      <c r="A5" s="50" t="s">
        <v>0</v>
      </c>
      <c r="B5" s="51" t="s">
        <v>81</v>
      </c>
    </row>
    <row r="6" spans="1:2" ht="28.8" x14ac:dyDescent="0.3">
      <c r="A6" s="50" t="s">
        <v>27</v>
      </c>
      <c r="B6" s="51" t="s">
        <v>82</v>
      </c>
    </row>
    <row r="7" spans="1:2" x14ac:dyDescent="0.3">
      <c r="A7" s="50" t="s">
        <v>21</v>
      </c>
      <c r="B7" s="51" t="s">
        <v>83</v>
      </c>
    </row>
    <row r="8" spans="1:2" ht="28.8" x14ac:dyDescent="0.3">
      <c r="A8" s="50" t="s">
        <v>22</v>
      </c>
      <c r="B8" s="51" t="s">
        <v>84</v>
      </c>
    </row>
    <row r="9" spans="1:2" ht="43.2" x14ac:dyDescent="0.3">
      <c r="A9" s="50" t="s">
        <v>23</v>
      </c>
      <c r="B9" s="52" t="s">
        <v>85</v>
      </c>
    </row>
    <row r="10" spans="1:2" ht="16.2" x14ac:dyDescent="0.3">
      <c r="A10" s="50" t="s">
        <v>86</v>
      </c>
      <c r="B10" s="51" t="s">
        <v>87</v>
      </c>
    </row>
    <row r="11" spans="1:2" ht="43.2" x14ac:dyDescent="0.3">
      <c r="A11" s="50" t="s">
        <v>24</v>
      </c>
      <c r="B11" s="51" t="s">
        <v>88</v>
      </c>
    </row>
    <row r="12" spans="1:2" ht="16.2" x14ac:dyDescent="0.3">
      <c r="A12" s="50" t="s">
        <v>89</v>
      </c>
      <c r="B12" s="53" t="s">
        <v>90</v>
      </c>
    </row>
    <row r="13" spans="1:2" ht="16.2" x14ac:dyDescent="0.3">
      <c r="A13" s="50" t="s">
        <v>91</v>
      </c>
      <c r="B13" s="54" t="s">
        <v>92</v>
      </c>
    </row>
    <row r="14" spans="1:2" x14ac:dyDescent="0.3">
      <c r="A14" s="50" t="s">
        <v>28</v>
      </c>
      <c r="B14" s="54" t="s">
        <v>93</v>
      </c>
    </row>
    <row r="15" spans="1:2" x14ac:dyDescent="0.3">
      <c r="A15" s="50" t="s">
        <v>29</v>
      </c>
      <c r="B15" s="54" t="s">
        <v>94</v>
      </c>
    </row>
    <row r="16" spans="1:2" x14ac:dyDescent="0.3">
      <c r="A16" s="50" t="s">
        <v>30</v>
      </c>
      <c r="B16" s="54" t="s">
        <v>95</v>
      </c>
    </row>
    <row r="17" spans="1:2" ht="28.8" x14ac:dyDescent="0.3">
      <c r="A17" s="50" t="s">
        <v>31</v>
      </c>
      <c r="B17" s="54" t="s">
        <v>96</v>
      </c>
    </row>
    <row r="18" spans="1:2" x14ac:dyDescent="0.3">
      <c r="A18" s="50" t="s">
        <v>32</v>
      </c>
      <c r="B18" s="54" t="s">
        <v>97</v>
      </c>
    </row>
    <row r="19" spans="1:2" x14ac:dyDescent="0.3">
      <c r="A19" s="50" t="s">
        <v>33</v>
      </c>
      <c r="B19" s="54" t="s">
        <v>98</v>
      </c>
    </row>
    <row r="20" spans="1:2" ht="28.8" x14ac:dyDescent="0.3">
      <c r="A20" s="50" t="s">
        <v>34</v>
      </c>
      <c r="B20" s="54" t="s">
        <v>99</v>
      </c>
    </row>
    <row r="21" spans="1:2" x14ac:dyDescent="0.3">
      <c r="A21" s="50" t="s">
        <v>35</v>
      </c>
      <c r="B21" s="54" t="s">
        <v>100</v>
      </c>
    </row>
    <row r="22" spans="1:2" ht="16.2" x14ac:dyDescent="0.3">
      <c r="A22" s="50" t="s">
        <v>101</v>
      </c>
      <c r="B22" s="54" t="s">
        <v>102</v>
      </c>
    </row>
    <row r="23" spans="1:2" ht="43.2" x14ac:dyDescent="0.3">
      <c r="A23" s="50" t="s">
        <v>103</v>
      </c>
      <c r="B23" s="54" t="s">
        <v>104</v>
      </c>
    </row>
    <row r="24" spans="1:2" x14ac:dyDescent="0.3">
      <c r="A24" s="50" t="s">
        <v>36</v>
      </c>
      <c r="B24" s="54" t="s">
        <v>105</v>
      </c>
    </row>
    <row r="25" spans="1:2" x14ac:dyDescent="0.3">
      <c r="A25" s="50" t="s">
        <v>37</v>
      </c>
      <c r="B25" s="54" t="s">
        <v>106</v>
      </c>
    </row>
    <row r="26" spans="1:2" x14ac:dyDescent="0.3">
      <c r="A26" s="50" t="s">
        <v>38</v>
      </c>
      <c r="B26" s="54" t="s">
        <v>107</v>
      </c>
    </row>
    <row r="27" spans="1:2" x14ac:dyDescent="0.3">
      <c r="A27" s="50" t="s">
        <v>39</v>
      </c>
      <c r="B27" s="54" t="s">
        <v>108</v>
      </c>
    </row>
    <row r="28" spans="1:2" x14ac:dyDescent="0.3">
      <c r="A28" s="50" t="s">
        <v>40</v>
      </c>
      <c r="B28" s="54" t="s">
        <v>109</v>
      </c>
    </row>
    <row r="29" spans="1:2" x14ac:dyDescent="0.3">
      <c r="A29" s="50" t="s">
        <v>41</v>
      </c>
      <c r="B29" s="54" t="s">
        <v>110</v>
      </c>
    </row>
    <row r="30" spans="1:2" x14ac:dyDescent="0.3">
      <c r="A30" s="50" t="s">
        <v>42</v>
      </c>
      <c r="B30" s="54" t="s">
        <v>111</v>
      </c>
    </row>
    <row r="31" spans="1:2" x14ac:dyDescent="0.3">
      <c r="A31" s="50" t="s">
        <v>43</v>
      </c>
      <c r="B31" s="54" t="s">
        <v>112</v>
      </c>
    </row>
    <row r="32" spans="1:2" x14ac:dyDescent="0.3">
      <c r="A32" s="50" t="s">
        <v>44</v>
      </c>
      <c r="B32" s="54" t="s">
        <v>113</v>
      </c>
    </row>
    <row r="33" spans="1:2" x14ac:dyDescent="0.3">
      <c r="A33" s="50" t="s">
        <v>45</v>
      </c>
      <c r="B33" s="54" t="s">
        <v>114</v>
      </c>
    </row>
    <row r="34" spans="1:2" x14ac:dyDescent="0.3">
      <c r="A34" s="50" t="s">
        <v>46</v>
      </c>
      <c r="B34" s="54" t="s">
        <v>115</v>
      </c>
    </row>
    <row r="35" spans="1:2" x14ac:dyDescent="0.3">
      <c r="A35" s="50" t="s">
        <v>47</v>
      </c>
      <c r="B35" s="54" t="s">
        <v>116</v>
      </c>
    </row>
    <row r="36" spans="1:2" x14ac:dyDescent="0.3">
      <c r="A36" s="50" t="s">
        <v>48</v>
      </c>
      <c r="B36" s="54" t="s">
        <v>117</v>
      </c>
    </row>
    <row r="37" spans="1:2" ht="28.8" x14ac:dyDescent="0.3">
      <c r="A37" s="50" t="s">
        <v>49</v>
      </c>
      <c r="B37" s="54" t="s">
        <v>118</v>
      </c>
    </row>
    <row r="38" spans="1:2" x14ac:dyDescent="0.3">
      <c r="A38" s="50" t="s">
        <v>119</v>
      </c>
      <c r="B38" s="54" t="s">
        <v>120</v>
      </c>
    </row>
    <row r="39" spans="1:2" x14ac:dyDescent="0.3">
      <c r="A39" s="55" t="s">
        <v>121</v>
      </c>
      <c r="B39" s="56" t="s">
        <v>122</v>
      </c>
    </row>
  </sheetData>
  <mergeCells count="2">
    <mergeCell ref="A1:A2"/>
    <mergeCell ref="B1:B2"/>
  </mergeCells>
  <pageMargins left="0.70866141732283472" right="0.70866141732283472" top="0.78740157480314965" bottom="0.78740157480314965" header="0.31496062992125984" footer="0.31496062992125984"/>
  <pageSetup paperSize="9" scale="71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I12"/>
  <sheetViews>
    <sheetView workbookViewId="0"/>
  </sheetViews>
  <sheetFormatPr baseColWidth="10" defaultRowHeight="12.6" x14ac:dyDescent="0.25"/>
  <cols>
    <col min="1" max="1" width="10.77734375" style="1" customWidth="1"/>
    <col min="2" max="2" width="38.77734375" style="1" customWidth="1"/>
    <col min="3" max="3" width="17.77734375" style="1" customWidth="1"/>
    <col min="4" max="4" width="12.77734375" style="1" customWidth="1"/>
    <col min="5" max="6" width="17.77734375" style="1" customWidth="1"/>
    <col min="7" max="9" width="20.77734375" style="1" customWidth="1"/>
    <col min="10" max="16384" width="11.5546875" style="1"/>
  </cols>
  <sheetData>
    <row r="1" spans="1:9" ht="49.95" customHeight="1" x14ac:dyDescent="0.25">
      <c r="A1" s="2" t="s">
        <v>20</v>
      </c>
      <c r="B1" s="2" t="s">
        <v>0</v>
      </c>
      <c r="C1" s="2" t="s">
        <v>21</v>
      </c>
      <c r="D1" s="2" t="s">
        <v>22</v>
      </c>
      <c r="E1" s="2" t="s">
        <v>23</v>
      </c>
      <c r="F1" s="2" t="s">
        <v>24</v>
      </c>
      <c r="G1" s="2" t="s">
        <v>50</v>
      </c>
      <c r="H1" s="2" t="s">
        <v>51</v>
      </c>
      <c r="I1" s="2" t="s">
        <v>52</v>
      </c>
    </row>
    <row r="2" spans="1:9" ht="15" customHeight="1" x14ac:dyDescent="0.3">
      <c r="A2" s="5">
        <v>11</v>
      </c>
      <c r="B2" s="5" t="s">
        <v>1</v>
      </c>
      <c r="C2" s="6">
        <v>4525.5782098034906</v>
      </c>
      <c r="D2" s="7">
        <f t="shared" ref="D2:D10" si="0">C2/$C$11</f>
        <v>0.44764772715915063</v>
      </c>
      <c r="E2" s="6">
        <v>279761</v>
      </c>
      <c r="F2" s="6">
        <v>25615</v>
      </c>
      <c r="G2" s="6">
        <f>(C2*10000)/E2</f>
        <v>161.76587193366802</v>
      </c>
      <c r="H2" s="6">
        <f>(C2*10000)/F2</f>
        <v>1766.7687721270702</v>
      </c>
      <c r="I2" s="6">
        <f>(C2*10000)/(E2+F2)</f>
        <v>148.19691821896581</v>
      </c>
    </row>
    <row r="3" spans="1:9" ht="15" customHeight="1" x14ac:dyDescent="0.3">
      <c r="A3" s="8">
        <v>12</v>
      </c>
      <c r="B3" s="8" t="s">
        <v>2</v>
      </c>
      <c r="C3" s="9">
        <v>1815.5077461090502</v>
      </c>
      <c r="D3" s="10">
        <f t="shared" si="0"/>
        <v>0.17958101230579285</v>
      </c>
      <c r="E3" s="9">
        <v>4278</v>
      </c>
      <c r="F3" s="9">
        <v>77419</v>
      </c>
      <c r="G3" s="9">
        <f t="shared" ref="G3:G10" si="1">(C3*10000)/E3</f>
        <v>4243.8236234433152</v>
      </c>
      <c r="H3" s="9">
        <f t="shared" ref="H3:H10" si="2">(C3*10000)/F3</f>
        <v>234.50415868314627</v>
      </c>
      <c r="I3" s="9">
        <f t="shared" ref="I3:I10" si="3">(C3*10000)/(E3+F3)</f>
        <v>222.22453041226117</v>
      </c>
    </row>
    <row r="4" spans="1:9" ht="15" customHeight="1" x14ac:dyDescent="0.3">
      <c r="A4" s="8">
        <v>13</v>
      </c>
      <c r="B4" s="8" t="s">
        <v>3</v>
      </c>
      <c r="C4" s="9">
        <v>652.254281673984</v>
      </c>
      <c r="D4" s="10">
        <f t="shared" si="0"/>
        <v>6.4517755121032749E-2</v>
      </c>
      <c r="E4" s="9">
        <v>41841</v>
      </c>
      <c r="F4" s="9">
        <v>57236</v>
      </c>
      <c r="G4" s="9">
        <f t="shared" si="1"/>
        <v>155.88878890896106</v>
      </c>
      <c r="H4" s="9">
        <f t="shared" si="2"/>
        <v>113.95874653609336</v>
      </c>
      <c r="I4" s="9">
        <f t="shared" si="3"/>
        <v>65.833067379309426</v>
      </c>
    </row>
    <row r="5" spans="1:9" ht="15" customHeight="1" x14ac:dyDescent="0.3">
      <c r="A5" s="8">
        <v>14</v>
      </c>
      <c r="B5" s="8" t="s">
        <v>4</v>
      </c>
      <c r="C5" s="9">
        <v>782.08581447619201</v>
      </c>
      <c r="D5" s="10">
        <f t="shared" si="0"/>
        <v>7.7360045736317634E-2</v>
      </c>
      <c r="E5" s="9">
        <v>46109</v>
      </c>
      <c r="F5" s="9">
        <v>29258</v>
      </c>
      <c r="G5" s="9">
        <f t="shared" si="1"/>
        <v>169.61673739968163</v>
      </c>
      <c r="H5" s="9">
        <f t="shared" si="2"/>
        <v>267.3066561201012</v>
      </c>
      <c r="I5" s="9">
        <f t="shared" si="3"/>
        <v>103.77032580256505</v>
      </c>
    </row>
    <row r="6" spans="1:9" ht="15" customHeight="1" x14ac:dyDescent="0.3">
      <c r="A6" s="8">
        <v>15</v>
      </c>
      <c r="B6" s="8" t="s">
        <v>5</v>
      </c>
      <c r="C6" s="9">
        <v>974.15491031835995</v>
      </c>
      <c r="D6" s="10">
        <f t="shared" si="0"/>
        <v>9.6358567079956714E-2</v>
      </c>
      <c r="E6" s="9">
        <v>6237</v>
      </c>
      <c r="F6" s="9">
        <v>39220</v>
      </c>
      <c r="G6" s="9">
        <f t="shared" si="1"/>
        <v>1561.8966014403718</v>
      </c>
      <c r="H6" s="9">
        <f t="shared" si="2"/>
        <v>248.38218009137174</v>
      </c>
      <c r="I6" s="9">
        <f t="shared" si="3"/>
        <v>214.3025079346107</v>
      </c>
    </row>
    <row r="7" spans="1:9" ht="15" customHeight="1" x14ac:dyDescent="0.3">
      <c r="A7" s="8">
        <v>16</v>
      </c>
      <c r="B7" s="8" t="s">
        <v>6</v>
      </c>
      <c r="C7" s="9">
        <v>427.60546675579502</v>
      </c>
      <c r="D7" s="10">
        <f t="shared" si="0"/>
        <v>4.229660972368237E-2</v>
      </c>
      <c r="E7" s="9">
        <v>136</v>
      </c>
      <c r="F7" s="9">
        <v>291</v>
      </c>
      <c r="G7" s="9">
        <f t="shared" si="1"/>
        <v>31441.578437926102</v>
      </c>
      <c r="H7" s="9">
        <f t="shared" si="2"/>
        <v>14694.345936625257</v>
      </c>
      <c r="I7" s="9">
        <f t="shared" si="3"/>
        <v>10014.179549316043</v>
      </c>
    </row>
    <row r="8" spans="1:9" ht="15" customHeight="1" x14ac:dyDescent="0.3">
      <c r="A8" s="8">
        <v>17</v>
      </c>
      <c r="B8" s="8" t="s">
        <v>7</v>
      </c>
      <c r="C8" s="9">
        <v>411.84945173943601</v>
      </c>
      <c r="D8" s="10">
        <f t="shared" si="0"/>
        <v>4.0738102946387099E-2</v>
      </c>
      <c r="E8" s="9">
        <v>191</v>
      </c>
      <c r="F8" s="9">
        <v>1016</v>
      </c>
      <c r="G8" s="9">
        <f t="shared" si="1"/>
        <v>21562.798520389319</v>
      </c>
      <c r="H8" s="9">
        <f t="shared" si="2"/>
        <v>4053.6363360180712</v>
      </c>
      <c r="I8" s="9">
        <f t="shared" si="3"/>
        <v>3412.1744137484343</v>
      </c>
    </row>
    <row r="9" spans="1:9" ht="15" customHeight="1" x14ac:dyDescent="0.3">
      <c r="A9" s="8">
        <v>18</v>
      </c>
      <c r="B9" s="8" t="s">
        <v>8</v>
      </c>
      <c r="C9" s="9">
        <v>199.115960596343</v>
      </c>
      <c r="D9" s="10">
        <f t="shared" si="0"/>
        <v>1.9695562217658436E-2</v>
      </c>
      <c r="E9" s="9">
        <v>65</v>
      </c>
      <c r="F9" s="9">
        <v>200</v>
      </c>
      <c r="G9" s="9">
        <f t="shared" si="1"/>
        <v>30633.224707129692</v>
      </c>
      <c r="H9" s="9">
        <f t="shared" si="2"/>
        <v>9955.7980298171497</v>
      </c>
      <c r="I9" s="9">
        <f t="shared" si="3"/>
        <v>7513.8098338242635</v>
      </c>
    </row>
    <row r="10" spans="1:9" ht="15" customHeight="1" x14ac:dyDescent="0.3">
      <c r="A10" s="8">
        <v>19</v>
      </c>
      <c r="B10" s="8" t="s">
        <v>9</v>
      </c>
      <c r="C10" s="9">
        <v>321.53471613278498</v>
      </c>
      <c r="D10" s="10">
        <f t="shared" si="0"/>
        <v>3.1804617710021583E-2</v>
      </c>
      <c r="E10" s="9">
        <v>1842</v>
      </c>
      <c r="F10" s="9">
        <v>5738</v>
      </c>
      <c r="G10" s="9">
        <f t="shared" si="1"/>
        <v>1745.5739203734254</v>
      </c>
      <c r="H10" s="9">
        <f t="shared" si="2"/>
        <v>560.3602581610055</v>
      </c>
      <c r="I10" s="9">
        <f t="shared" si="3"/>
        <v>424.18827985855535</v>
      </c>
    </row>
    <row r="11" spans="1:9" ht="15" customHeight="1" x14ac:dyDescent="0.25">
      <c r="A11" s="64"/>
      <c r="B11" s="64"/>
      <c r="C11" s="11">
        <f>SUM(C2:C10)</f>
        <v>10109.686557605435</v>
      </c>
      <c r="D11" s="12"/>
      <c r="E11" s="11">
        <f>SUM(E2:E10)</f>
        <v>380460</v>
      </c>
      <c r="F11" s="11">
        <f>SUM(F2:F10)</f>
        <v>235993</v>
      </c>
      <c r="G11" s="11">
        <f>(C11*10000)/E11</f>
        <v>265.72271875112853</v>
      </c>
      <c r="H11" s="11">
        <f>(C11*10000)/F11</f>
        <v>428.3892555120463</v>
      </c>
      <c r="I11" s="11">
        <f>(C11*10000)/(E11+F11)</f>
        <v>163.99768607834554</v>
      </c>
    </row>
    <row r="12" spans="1:9" ht="15" customHeight="1" x14ac:dyDescent="0.25">
      <c r="A12" s="3" t="s">
        <v>25</v>
      </c>
      <c r="B12" s="3"/>
      <c r="C12" s="3"/>
      <c r="D12" s="3"/>
      <c r="E12" s="3"/>
      <c r="F12" s="3"/>
      <c r="G12" s="3"/>
      <c r="H12" s="3"/>
      <c r="I12" s="4"/>
    </row>
  </sheetData>
  <mergeCells count="1">
    <mergeCell ref="A11:B11"/>
  </mergeCells>
  <printOptions horizontalCentered="1" verticalCentered="1"/>
  <pageMargins left="0.7" right="0.7" top="0.78740157499999996" bottom="0.78740157499999996" header="0.3" footer="0.3"/>
  <pageSetup paperSize="9" scale="75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I12"/>
  <sheetViews>
    <sheetView workbookViewId="0"/>
  </sheetViews>
  <sheetFormatPr baseColWidth="10" defaultRowHeight="12.6" x14ac:dyDescent="0.25"/>
  <cols>
    <col min="1" max="1" width="10.77734375" style="1" customWidth="1"/>
    <col min="2" max="2" width="38.77734375" style="1" customWidth="1"/>
    <col min="3" max="3" width="17.77734375" style="1" customWidth="1"/>
    <col min="4" max="4" width="12.77734375" style="1" customWidth="1"/>
    <col min="5" max="6" width="17.77734375" style="1" customWidth="1"/>
    <col min="7" max="9" width="20.77734375" style="1" customWidth="1"/>
    <col min="10" max="16384" width="11.5546875" style="1"/>
  </cols>
  <sheetData>
    <row r="1" spans="1:9" ht="49.95" customHeight="1" x14ac:dyDescent="0.25">
      <c r="A1" s="2" t="s">
        <v>26</v>
      </c>
      <c r="B1" s="2" t="s">
        <v>27</v>
      </c>
      <c r="C1" s="2" t="s">
        <v>21</v>
      </c>
      <c r="D1" s="2" t="s">
        <v>22</v>
      </c>
      <c r="E1" s="2" t="s">
        <v>23</v>
      </c>
      <c r="F1" s="2" t="s">
        <v>24</v>
      </c>
      <c r="G1" s="2" t="s">
        <v>50</v>
      </c>
      <c r="H1" s="2" t="s">
        <v>51</v>
      </c>
      <c r="I1" s="2" t="s">
        <v>52</v>
      </c>
    </row>
    <row r="2" spans="1:9" ht="15" customHeight="1" x14ac:dyDescent="0.3">
      <c r="A2" s="5">
        <v>11</v>
      </c>
      <c r="B2" s="5" t="s">
        <v>11</v>
      </c>
      <c r="C2" s="13" t="s">
        <v>53</v>
      </c>
      <c r="D2" s="13" t="s">
        <v>53</v>
      </c>
      <c r="E2" s="13" t="s">
        <v>53</v>
      </c>
      <c r="F2" s="13" t="s">
        <v>53</v>
      </c>
      <c r="G2" s="13" t="s">
        <v>53</v>
      </c>
      <c r="H2" s="13" t="s">
        <v>53</v>
      </c>
      <c r="I2" s="13" t="s">
        <v>53</v>
      </c>
    </row>
    <row r="3" spans="1:9" ht="15" customHeight="1" x14ac:dyDescent="0.3">
      <c r="A3" s="8">
        <v>12</v>
      </c>
      <c r="B3" s="8" t="s">
        <v>12</v>
      </c>
      <c r="C3" s="9">
        <v>3883.0970519549601</v>
      </c>
      <c r="D3" s="10">
        <f t="shared" ref="D3:D10" si="0">C3/$C$11</f>
        <v>0.38409668092367655</v>
      </c>
      <c r="E3" s="9">
        <v>198509</v>
      </c>
      <c r="F3" s="9">
        <v>134607</v>
      </c>
      <c r="G3" s="9">
        <f t="shared" ref="G3:G10" si="1">(C3*10000)/E3</f>
        <v>195.61314862071544</v>
      </c>
      <c r="H3" s="9">
        <f t="shared" ref="H3:H10" si="2">(C3*10000)/F3</f>
        <v>288.47660611669232</v>
      </c>
      <c r="I3" s="9">
        <f t="shared" ref="I3:I10" si="3">(C3*10000)/(E3+F3)</f>
        <v>116.56891449089687</v>
      </c>
    </row>
    <row r="4" spans="1:9" ht="15" customHeight="1" x14ac:dyDescent="0.3">
      <c r="A4" s="8">
        <v>13</v>
      </c>
      <c r="B4" s="8" t="s">
        <v>13</v>
      </c>
      <c r="C4" s="9">
        <v>526.37352953090101</v>
      </c>
      <c r="D4" s="10">
        <f t="shared" si="0"/>
        <v>5.2066256113045759E-2</v>
      </c>
      <c r="E4" s="9">
        <v>17771</v>
      </c>
      <c r="F4" s="9">
        <v>18022</v>
      </c>
      <c r="G4" s="9">
        <f t="shared" si="1"/>
        <v>296.19803586230432</v>
      </c>
      <c r="H4" s="9">
        <f t="shared" si="2"/>
        <v>292.07276080951112</v>
      </c>
      <c r="I4" s="9">
        <f t="shared" si="3"/>
        <v>147.06046699938562</v>
      </c>
    </row>
    <row r="5" spans="1:9" ht="15" customHeight="1" x14ac:dyDescent="0.3">
      <c r="A5" s="8">
        <v>21</v>
      </c>
      <c r="B5" s="8" t="s">
        <v>14</v>
      </c>
      <c r="C5" s="9">
        <v>410.22893462239603</v>
      </c>
      <c r="D5" s="10">
        <f t="shared" si="0"/>
        <v>4.0577809438986388E-2</v>
      </c>
      <c r="E5" s="9">
        <v>12996</v>
      </c>
      <c r="F5" s="9">
        <v>8536</v>
      </c>
      <c r="G5" s="9">
        <f t="shared" si="1"/>
        <v>315.65784443089876</v>
      </c>
      <c r="H5" s="9">
        <f t="shared" si="2"/>
        <v>480.58684937019217</v>
      </c>
      <c r="I5" s="9">
        <f t="shared" si="3"/>
        <v>190.52059010885938</v>
      </c>
    </row>
    <row r="6" spans="1:9" ht="15" customHeight="1" x14ac:dyDescent="0.3">
      <c r="A6" s="8">
        <v>22</v>
      </c>
      <c r="B6" s="8" t="s">
        <v>15</v>
      </c>
      <c r="C6" s="9">
        <v>751.79782126930002</v>
      </c>
      <c r="D6" s="10">
        <f t="shared" si="0"/>
        <v>7.4364107827233072E-2</v>
      </c>
      <c r="E6" s="9">
        <v>24822</v>
      </c>
      <c r="F6" s="9">
        <v>9185</v>
      </c>
      <c r="G6" s="9">
        <f t="shared" si="1"/>
        <v>302.87560279965356</v>
      </c>
      <c r="H6" s="9">
        <f t="shared" si="2"/>
        <v>818.5060656170931</v>
      </c>
      <c r="I6" s="9">
        <f t="shared" si="3"/>
        <v>221.07149153683065</v>
      </c>
    </row>
    <row r="7" spans="1:9" ht="15" customHeight="1" x14ac:dyDescent="0.3">
      <c r="A7" s="8">
        <v>23</v>
      </c>
      <c r="B7" s="8" t="s">
        <v>16</v>
      </c>
      <c r="C7" s="9">
        <v>128.43187076835599</v>
      </c>
      <c r="D7" s="10">
        <f t="shared" si="0"/>
        <v>1.2703842996174558E-2</v>
      </c>
      <c r="E7" s="9">
        <v>3692</v>
      </c>
      <c r="F7" s="9">
        <v>688</v>
      </c>
      <c r="G7" s="9">
        <f t="shared" si="1"/>
        <v>347.86530543975078</v>
      </c>
      <c r="H7" s="9">
        <f t="shared" si="2"/>
        <v>1866.7423076795931</v>
      </c>
      <c r="I7" s="9">
        <f t="shared" si="3"/>
        <v>293.22344924282191</v>
      </c>
    </row>
    <row r="8" spans="1:9" ht="15" customHeight="1" x14ac:dyDescent="0.3">
      <c r="A8" s="8">
        <v>31</v>
      </c>
      <c r="B8" s="8" t="s">
        <v>17</v>
      </c>
      <c r="C8" s="9">
        <v>1629.43073997794</v>
      </c>
      <c r="D8" s="10">
        <f t="shared" si="0"/>
        <v>0.161175198725833</v>
      </c>
      <c r="E8" s="9">
        <v>47977</v>
      </c>
      <c r="F8" s="9">
        <v>27302</v>
      </c>
      <c r="G8" s="9">
        <f t="shared" si="1"/>
        <v>339.62747566082498</v>
      </c>
      <c r="H8" s="9">
        <f t="shared" si="2"/>
        <v>596.81735403191703</v>
      </c>
      <c r="I8" s="9">
        <f t="shared" si="3"/>
        <v>216.45222970256512</v>
      </c>
    </row>
    <row r="9" spans="1:9" ht="15" customHeight="1" x14ac:dyDescent="0.3">
      <c r="A9" s="8">
        <v>32</v>
      </c>
      <c r="B9" s="8" t="s">
        <v>18</v>
      </c>
      <c r="C9" s="9">
        <v>2535.0659108287</v>
      </c>
      <c r="D9" s="10">
        <f t="shared" si="0"/>
        <v>0.25075613337602326</v>
      </c>
      <c r="E9" s="9">
        <v>70932</v>
      </c>
      <c r="F9" s="9">
        <v>35354</v>
      </c>
      <c r="G9" s="9">
        <f t="shared" si="1"/>
        <v>357.39382941813284</v>
      </c>
      <c r="H9" s="9">
        <f t="shared" si="2"/>
        <v>717.05207637854267</v>
      </c>
      <c r="I9" s="9">
        <f t="shared" si="3"/>
        <v>238.5136246381179</v>
      </c>
    </row>
    <row r="10" spans="1:9" ht="15" customHeight="1" x14ac:dyDescent="0.3">
      <c r="A10" s="8">
        <v>33</v>
      </c>
      <c r="B10" s="8" t="s">
        <v>19</v>
      </c>
      <c r="C10" s="9">
        <v>245.26069865289102</v>
      </c>
      <c r="D10" s="10">
        <f t="shared" si="0"/>
        <v>2.4259970599027441E-2</v>
      </c>
      <c r="E10" s="9">
        <v>3761</v>
      </c>
      <c r="F10" s="9">
        <v>2299</v>
      </c>
      <c r="G10" s="9">
        <f t="shared" si="1"/>
        <v>652.11565714674566</v>
      </c>
      <c r="H10" s="9">
        <f t="shared" si="2"/>
        <v>1066.814696184824</v>
      </c>
      <c r="I10" s="9">
        <f t="shared" si="3"/>
        <v>404.72062483975418</v>
      </c>
    </row>
    <row r="11" spans="1:9" ht="15" customHeight="1" x14ac:dyDescent="0.25">
      <c r="A11" s="64"/>
      <c r="B11" s="64"/>
      <c r="C11" s="11">
        <f>SUM(C2:C10)</f>
        <v>10109.686557605444</v>
      </c>
      <c r="D11" s="12"/>
      <c r="E11" s="11">
        <f>SUM(E2:E10)</f>
        <v>380460</v>
      </c>
      <c r="F11" s="11">
        <f>SUM(F2:F10)</f>
        <v>235993</v>
      </c>
      <c r="G11" s="11">
        <f>(C11*10000)/E11</f>
        <v>265.72271875112875</v>
      </c>
      <c r="H11" s="11">
        <f>(C11*10000)/F11</f>
        <v>428.3892555120467</v>
      </c>
      <c r="I11" s="11">
        <f>(C11*10000)/(E11+F11)</f>
        <v>163.99768607834571</v>
      </c>
    </row>
    <row r="12" spans="1:9" ht="15" customHeight="1" x14ac:dyDescent="0.25">
      <c r="A12" s="3" t="s">
        <v>25</v>
      </c>
      <c r="B12" s="3"/>
      <c r="C12" s="3"/>
      <c r="D12" s="3"/>
      <c r="E12" s="3"/>
      <c r="F12" s="3"/>
      <c r="G12" s="3"/>
      <c r="H12" s="3"/>
      <c r="I12" s="4"/>
    </row>
  </sheetData>
  <mergeCells count="1">
    <mergeCell ref="A11:B11"/>
  </mergeCells>
  <printOptions horizontalCentered="1" verticalCentered="1"/>
  <pageMargins left="0.7" right="0.7" top="0.78740157499999996" bottom="0.78740157499999996" header="0.3" footer="0.3"/>
  <pageSetup paperSize="9" scale="75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J12"/>
  <sheetViews>
    <sheetView workbookViewId="0"/>
  </sheetViews>
  <sheetFormatPr baseColWidth="10" defaultRowHeight="12.6" x14ac:dyDescent="0.25"/>
  <cols>
    <col min="1" max="1" width="10.77734375" style="1" customWidth="1"/>
    <col min="2" max="2" width="38.77734375" style="1" customWidth="1"/>
    <col min="3" max="4" width="22.77734375" style="1" customWidth="1"/>
    <col min="5" max="10" width="17.77734375" style="1" customWidth="1"/>
    <col min="11" max="16384" width="11.5546875" style="1"/>
  </cols>
  <sheetData>
    <row r="1" spans="1:10" ht="49.95" customHeight="1" x14ac:dyDescent="0.25">
      <c r="A1" s="2" t="s">
        <v>20</v>
      </c>
      <c r="B1" s="2" t="s">
        <v>0</v>
      </c>
      <c r="C1" s="2" t="s">
        <v>28</v>
      </c>
      <c r="D1" s="2" t="s">
        <v>29</v>
      </c>
      <c r="E1" s="2" t="s">
        <v>30</v>
      </c>
      <c r="F1" s="2" t="s">
        <v>31</v>
      </c>
      <c r="G1" s="2" t="s">
        <v>32</v>
      </c>
      <c r="H1" s="2" t="s">
        <v>33</v>
      </c>
      <c r="I1" s="2" t="s">
        <v>34</v>
      </c>
      <c r="J1" s="2" t="s">
        <v>35</v>
      </c>
    </row>
    <row r="2" spans="1:10" ht="15" customHeight="1" x14ac:dyDescent="0.3">
      <c r="A2" s="5">
        <v>11</v>
      </c>
      <c r="B2" s="5" t="s">
        <v>1</v>
      </c>
      <c r="C2" s="14">
        <v>329.27863456364099</v>
      </c>
      <c r="D2" s="14">
        <v>581.00137411581693</v>
      </c>
      <c r="E2" s="14">
        <v>3944.5768356876738</v>
      </c>
      <c r="F2" s="14">
        <v>251.72273955217594</v>
      </c>
      <c r="G2" s="14">
        <v>329.27863456364099</v>
      </c>
      <c r="H2" s="15">
        <f>E2/SUM($E2:$G2)</f>
        <v>0.87161831103543208</v>
      </c>
      <c r="I2" s="15">
        <f t="shared" ref="I2:J2" si="0">F2/SUM($E2:$G2)</f>
        <v>5.5622227234275588E-2</v>
      </c>
      <c r="J2" s="15">
        <f t="shared" si="0"/>
        <v>7.2759461730292102E-2</v>
      </c>
    </row>
    <row r="3" spans="1:10" ht="15" customHeight="1" x14ac:dyDescent="0.3">
      <c r="A3" s="8">
        <v>12</v>
      </c>
      <c r="B3" s="8" t="s">
        <v>2</v>
      </c>
      <c r="C3" s="16">
        <v>492.30242942019896</v>
      </c>
      <c r="D3" s="16">
        <v>625.04148414599592</v>
      </c>
      <c r="E3" s="16">
        <v>1190.4662619630544</v>
      </c>
      <c r="F3" s="16">
        <v>132.73905472579696</v>
      </c>
      <c r="G3" s="16">
        <v>492.30242942019896</v>
      </c>
      <c r="H3" s="17">
        <f t="shared" ref="H3:H11" si="1">E3/SUM($E3:$G3)</f>
        <v>0.65572083870995934</v>
      </c>
      <c r="I3" s="17">
        <f t="shared" ref="I3:I11" si="2">F3/SUM($E3:$G3)</f>
        <v>7.3114011774546211E-2</v>
      </c>
      <c r="J3" s="17">
        <f t="shared" ref="J3:J11" si="3">G3/SUM($E3:$G3)</f>
        <v>0.27116514951549447</v>
      </c>
    </row>
    <row r="4" spans="1:10" ht="15" customHeight="1" x14ac:dyDescent="0.3">
      <c r="A4" s="8">
        <v>13</v>
      </c>
      <c r="B4" s="8" t="s">
        <v>3</v>
      </c>
      <c r="C4" s="16">
        <v>65.326607227784109</v>
      </c>
      <c r="D4" s="16">
        <v>107.904562567246</v>
      </c>
      <c r="E4" s="16">
        <v>544.34971910673801</v>
      </c>
      <c r="F4" s="16">
        <v>42.577955339461894</v>
      </c>
      <c r="G4" s="16">
        <v>65.326607227784109</v>
      </c>
      <c r="H4" s="17">
        <f t="shared" si="1"/>
        <v>0.83456672405382559</v>
      </c>
      <c r="I4" s="17">
        <f t="shared" si="2"/>
        <v>6.5278153836242067E-2</v>
      </c>
      <c r="J4" s="17">
        <f t="shared" si="3"/>
        <v>0.1001551221099324</v>
      </c>
    </row>
    <row r="5" spans="1:10" ht="15" customHeight="1" x14ac:dyDescent="0.3">
      <c r="A5" s="8">
        <v>14</v>
      </c>
      <c r="B5" s="8" t="s">
        <v>4</v>
      </c>
      <c r="C5" s="16">
        <v>35.048072945919898</v>
      </c>
      <c r="D5" s="16">
        <v>84.509104939344397</v>
      </c>
      <c r="E5" s="16">
        <v>697.5767095368476</v>
      </c>
      <c r="F5" s="16">
        <v>49.461031993424498</v>
      </c>
      <c r="G5" s="16">
        <v>35.048072945919898</v>
      </c>
      <c r="H5" s="17">
        <f t="shared" si="1"/>
        <v>0.89194394863695992</v>
      </c>
      <c r="I5" s="17">
        <f t="shared" si="2"/>
        <v>6.3242461476623768E-2</v>
      </c>
      <c r="J5" s="17">
        <f t="shared" si="3"/>
        <v>4.4813589886416254E-2</v>
      </c>
    </row>
    <row r="6" spans="1:10" ht="15" customHeight="1" x14ac:dyDescent="0.3">
      <c r="A6" s="8">
        <v>15</v>
      </c>
      <c r="B6" s="8" t="s">
        <v>5</v>
      </c>
      <c r="C6" s="19" t="s">
        <v>53</v>
      </c>
      <c r="D6" s="19" t="s">
        <v>53</v>
      </c>
      <c r="E6" s="16">
        <v>974.15491031835995</v>
      </c>
      <c r="F6" s="19" t="s">
        <v>53</v>
      </c>
      <c r="G6" s="19" t="s">
        <v>53</v>
      </c>
      <c r="H6" s="19" t="s">
        <v>53</v>
      </c>
      <c r="I6" s="19" t="s">
        <v>53</v>
      </c>
      <c r="J6" s="19" t="s">
        <v>53</v>
      </c>
    </row>
    <row r="7" spans="1:10" ht="15" customHeight="1" x14ac:dyDescent="0.3">
      <c r="A7" s="8">
        <v>16</v>
      </c>
      <c r="B7" s="8" t="s">
        <v>6</v>
      </c>
      <c r="C7" s="19" t="s">
        <v>53</v>
      </c>
      <c r="D7" s="19" t="s">
        <v>53</v>
      </c>
      <c r="E7" s="16">
        <v>427.60546675579502</v>
      </c>
      <c r="F7" s="19" t="s">
        <v>53</v>
      </c>
      <c r="G7" s="19" t="s">
        <v>53</v>
      </c>
      <c r="H7" s="19" t="s">
        <v>53</v>
      </c>
      <c r="I7" s="19" t="s">
        <v>53</v>
      </c>
      <c r="J7" s="19" t="s">
        <v>53</v>
      </c>
    </row>
    <row r="8" spans="1:10" ht="15" customHeight="1" x14ac:dyDescent="0.3">
      <c r="A8" s="8">
        <v>17</v>
      </c>
      <c r="B8" s="8" t="s">
        <v>7</v>
      </c>
      <c r="C8" s="19" t="s">
        <v>53</v>
      </c>
      <c r="D8" s="19" t="s">
        <v>53</v>
      </c>
      <c r="E8" s="16">
        <v>411.84945173943601</v>
      </c>
      <c r="F8" s="19" t="s">
        <v>53</v>
      </c>
      <c r="G8" s="19" t="s">
        <v>53</v>
      </c>
      <c r="H8" s="19" t="s">
        <v>53</v>
      </c>
      <c r="I8" s="19" t="s">
        <v>53</v>
      </c>
      <c r="J8" s="19" t="s">
        <v>53</v>
      </c>
    </row>
    <row r="9" spans="1:10" ht="15" customHeight="1" x14ac:dyDescent="0.3">
      <c r="A9" s="8">
        <v>18</v>
      </c>
      <c r="B9" s="8" t="s">
        <v>8</v>
      </c>
      <c r="C9" s="19" t="s">
        <v>53</v>
      </c>
      <c r="D9" s="19" t="s">
        <v>53</v>
      </c>
      <c r="E9" s="16">
        <v>199.115960596343</v>
      </c>
      <c r="F9" s="19" t="s">
        <v>53</v>
      </c>
      <c r="G9" s="19" t="s">
        <v>53</v>
      </c>
      <c r="H9" s="19" t="s">
        <v>53</v>
      </c>
      <c r="I9" s="19" t="s">
        <v>53</v>
      </c>
      <c r="J9" s="19" t="s">
        <v>53</v>
      </c>
    </row>
    <row r="10" spans="1:10" ht="15" customHeight="1" x14ac:dyDescent="0.3">
      <c r="A10" s="8">
        <v>19</v>
      </c>
      <c r="B10" s="8" t="s">
        <v>9</v>
      </c>
      <c r="C10" s="19" t="s">
        <v>53</v>
      </c>
      <c r="D10" s="19" t="s">
        <v>53</v>
      </c>
      <c r="E10" s="16">
        <v>321.53471613278498</v>
      </c>
      <c r="F10" s="19" t="s">
        <v>53</v>
      </c>
      <c r="G10" s="19" t="s">
        <v>53</v>
      </c>
      <c r="H10" s="19" t="s">
        <v>53</v>
      </c>
      <c r="I10" s="19" t="s">
        <v>53</v>
      </c>
      <c r="J10" s="19" t="s">
        <v>53</v>
      </c>
    </row>
    <row r="11" spans="1:10" ht="15" customHeight="1" x14ac:dyDescent="0.25">
      <c r="A11" s="64"/>
      <c r="B11" s="64"/>
      <c r="C11" s="11">
        <f>SUM(C2:C10)</f>
        <v>921.95574415754402</v>
      </c>
      <c r="D11" s="11">
        <f t="shared" ref="D11:G11" si="4">SUM(D2:D10)</f>
        <v>1398.4565257684033</v>
      </c>
      <c r="E11" s="11">
        <f t="shared" si="4"/>
        <v>8711.2300318370308</v>
      </c>
      <c r="F11" s="11">
        <f t="shared" si="4"/>
        <v>476.50078161085929</v>
      </c>
      <c r="G11" s="11">
        <f t="shared" si="4"/>
        <v>921.95574415754402</v>
      </c>
      <c r="H11" s="18">
        <f t="shared" si="1"/>
        <v>0.8616716237640073</v>
      </c>
      <c r="I11" s="18">
        <f t="shared" si="2"/>
        <v>4.7133091505432649E-2</v>
      </c>
      <c r="J11" s="18">
        <f t="shared" si="3"/>
        <v>9.1195284730560155E-2</v>
      </c>
    </row>
    <row r="12" spans="1:10" ht="15" customHeight="1" x14ac:dyDescent="0.25">
      <c r="A12" s="3" t="s">
        <v>25</v>
      </c>
      <c r="B12" s="3"/>
      <c r="C12" s="3"/>
      <c r="D12" s="3"/>
      <c r="E12" s="3"/>
      <c r="F12" s="3"/>
      <c r="G12" s="3"/>
      <c r="H12" s="3"/>
      <c r="I12" s="3"/>
      <c r="J12" s="4"/>
    </row>
  </sheetData>
  <mergeCells count="1">
    <mergeCell ref="A11:B11"/>
  </mergeCells>
  <printOptions horizontalCentered="1" verticalCentered="1"/>
  <pageMargins left="0.7" right="0.7" top="0.78740157499999996" bottom="0.78740157499999996" header="0.3" footer="0.3"/>
  <pageSetup paperSize="9" scale="66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J12"/>
  <sheetViews>
    <sheetView workbookViewId="0"/>
  </sheetViews>
  <sheetFormatPr baseColWidth="10" defaultRowHeight="12.6" x14ac:dyDescent="0.25"/>
  <cols>
    <col min="1" max="1" width="10.77734375" style="1" customWidth="1"/>
    <col min="2" max="2" width="38.77734375" style="1" customWidth="1"/>
    <col min="3" max="4" width="22.77734375" style="1" customWidth="1"/>
    <col min="5" max="10" width="17.77734375" style="1" customWidth="1"/>
    <col min="11" max="16384" width="11.5546875" style="1"/>
  </cols>
  <sheetData>
    <row r="1" spans="1:10" ht="49.95" customHeight="1" x14ac:dyDescent="0.25">
      <c r="A1" s="2" t="s">
        <v>10</v>
      </c>
      <c r="B1" s="2" t="s">
        <v>27</v>
      </c>
      <c r="C1" s="2" t="s">
        <v>28</v>
      </c>
      <c r="D1" s="2" t="s">
        <v>29</v>
      </c>
      <c r="E1" s="2" t="s">
        <v>30</v>
      </c>
      <c r="F1" s="2" t="s">
        <v>31</v>
      </c>
      <c r="G1" s="2" t="s">
        <v>32</v>
      </c>
      <c r="H1" s="2" t="s">
        <v>33</v>
      </c>
      <c r="I1" s="2" t="s">
        <v>34</v>
      </c>
      <c r="J1" s="2" t="s">
        <v>35</v>
      </c>
    </row>
    <row r="2" spans="1:10" ht="15" customHeight="1" x14ac:dyDescent="0.3">
      <c r="A2" s="5">
        <v>11</v>
      </c>
      <c r="B2" s="5" t="s">
        <v>11</v>
      </c>
      <c r="C2" s="13" t="s">
        <v>53</v>
      </c>
      <c r="D2" s="13" t="s">
        <v>53</v>
      </c>
      <c r="E2" s="13" t="s">
        <v>53</v>
      </c>
      <c r="F2" s="13" t="s">
        <v>53</v>
      </c>
      <c r="G2" s="13" t="s">
        <v>53</v>
      </c>
      <c r="H2" s="13" t="s">
        <v>53</v>
      </c>
      <c r="I2" s="13" t="s">
        <v>53</v>
      </c>
      <c r="J2" s="13" t="s">
        <v>53</v>
      </c>
    </row>
    <row r="3" spans="1:10" ht="15" customHeight="1" x14ac:dyDescent="0.3">
      <c r="A3" s="8">
        <v>12</v>
      </c>
      <c r="B3" s="8" t="s">
        <v>12</v>
      </c>
      <c r="C3" s="16">
        <v>385.59486875282198</v>
      </c>
      <c r="D3" s="16">
        <v>568.34604846365096</v>
      </c>
      <c r="E3" s="16">
        <v>3314.7510034913093</v>
      </c>
      <c r="F3" s="16">
        <v>182.75117971082898</v>
      </c>
      <c r="G3" s="16">
        <v>385.59486875282198</v>
      </c>
      <c r="H3" s="17">
        <f t="shared" ref="H3:H11" si="0">E3/SUM($E3:$G3)</f>
        <v>0.85363588886414388</v>
      </c>
      <c r="I3" s="17">
        <f t="shared" ref="I3:I11" si="1">F3/SUM($E3:$G3)</f>
        <v>4.706325318828232E-2</v>
      </c>
      <c r="J3" s="17">
        <f t="shared" ref="J3:J11" si="2">G3/SUM($E3:$G3)</f>
        <v>9.9300857947573762E-2</v>
      </c>
    </row>
    <row r="4" spans="1:10" ht="15" customHeight="1" x14ac:dyDescent="0.3">
      <c r="A4" s="8">
        <v>13</v>
      </c>
      <c r="B4" s="8" t="s">
        <v>13</v>
      </c>
      <c r="C4" s="16">
        <v>42.669737391552204</v>
      </c>
      <c r="D4" s="16">
        <v>65.522804994656596</v>
      </c>
      <c r="E4" s="16">
        <v>460.8507245362444</v>
      </c>
      <c r="F4" s="16">
        <v>22.853067603104392</v>
      </c>
      <c r="G4" s="16">
        <v>42.669737391552204</v>
      </c>
      <c r="H4" s="17">
        <f t="shared" si="0"/>
        <v>0.87552032669072488</v>
      </c>
      <c r="I4" s="17">
        <f t="shared" si="1"/>
        <v>4.3416065438303529E-2</v>
      </c>
      <c r="J4" s="17">
        <f t="shared" si="2"/>
        <v>8.1063607870971513E-2</v>
      </c>
    </row>
    <row r="5" spans="1:10" ht="15" customHeight="1" x14ac:dyDescent="0.3">
      <c r="A5" s="8">
        <v>21</v>
      </c>
      <c r="B5" s="8" t="s">
        <v>14</v>
      </c>
      <c r="C5" s="16">
        <v>53.777918438528395</v>
      </c>
      <c r="D5" s="16">
        <v>72.561776414606001</v>
      </c>
      <c r="E5" s="16">
        <v>337.66715820779001</v>
      </c>
      <c r="F5" s="16">
        <v>18.783857976077606</v>
      </c>
      <c r="G5" s="16">
        <v>53.777918438528395</v>
      </c>
      <c r="H5" s="17">
        <f t="shared" si="0"/>
        <v>0.82311882392840707</v>
      </c>
      <c r="I5" s="17">
        <f t="shared" si="1"/>
        <v>4.5788720372363811E-2</v>
      </c>
      <c r="J5" s="17">
        <f t="shared" si="2"/>
        <v>0.13109245569922909</v>
      </c>
    </row>
    <row r="6" spans="1:10" ht="15" customHeight="1" x14ac:dyDescent="0.3">
      <c r="A6" s="8">
        <v>22</v>
      </c>
      <c r="B6" s="8" t="s">
        <v>15</v>
      </c>
      <c r="C6" s="16">
        <v>49.6729061762518</v>
      </c>
      <c r="D6" s="16">
        <v>87.137502524701603</v>
      </c>
      <c r="E6" s="16">
        <v>664.66031874459838</v>
      </c>
      <c r="F6" s="16">
        <v>37.464596348449803</v>
      </c>
      <c r="G6" s="16">
        <v>49.6729061762518</v>
      </c>
      <c r="H6" s="17">
        <f t="shared" si="0"/>
        <v>0.88409449979838628</v>
      </c>
      <c r="I6" s="17">
        <f t="shared" si="1"/>
        <v>4.9833339880124075E-2</v>
      </c>
      <c r="J6" s="17">
        <f t="shared" si="2"/>
        <v>6.6072160321489631E-2</v>
      </c>
    </row>
    <row r="7" spans="1:10" ht="15" customHeight="1" x14ac:dyDescent="0.3">
      <c r="A7" s="8">
        <v>23</v>
      </c>
      <c r="B7" s="8" t="s">
        <v>16</v>
      </c>
      <c r="C7" s="16">
        <v>15.730044383787501</v>
      </c>
      <c r="D7" s="16">
        <v>22.988857753022302</v>
      </c>
      <c r="E7" s="16">
        <v>105.44301301533369</v>
      </c>
      <c r="F7" s="16">
        <v>7.2588133692348009</v>
      </c>
      <c r="G7" s="16">
        <v>15.730044383787501</v>
      </c>
      <c r="H7" s="17">
        <f t="shared" si="0"/>
        <v>0.82100348133614143</v>
      </c>
      <c r="I7" s="17">
        <f t="shared" si="1"/>
        <v>5.6518785608340463E-2</v>
      </c>
      <c r="J7" s="17">
        <f t="shared" si="2"/>
        <v>0.12247773305551808</v>
      </c>
    </row>
    <row r="8" spans="1:10" ht="15" customHeight="1" x14ac:dyDescent="0.3">
      <c r="A8" s="8">
        <v>31</v>
      </c>
      <c r="B8" s="8" t="s">
        <v>17</v>
      </c>
      <c r="C8" s="16">
        <v>138.15695443681901</v>
      </c>
      <c r="D8" s="16">
        <v>206.94655243686802</v>
      </c>
      <c r="E8" s="16">
        <v>1422.4841875410721</v>
      </c>
      <c r="F8" s="16">
        <v>68.789598000049011</v>
      </c>
      <c r="G8" s="16">
        <v>138.15695443681901</v>
      </c>
      <c r="H8" s="17">
        <f t="shared" si="0"/>
        <v>0.87299456960062649</v>
      </c>
      <c r="I8" s="17">
        <f t="shared" si="1"/>
        <v>4.2216951179514579E-2</v>
      </c>
      <c r="J8" s="17">
        <f t="shared" si="2"/>
        <v>8.4788479219858978E-2</v>
      </c>
    </row>
    <row r="9" spans="1:10" ht="15" customHeight="1" x14ac:dyDescent="0.3">
      <c r="A9" s="8">
        <v>32</v>
      </c>
      <c r="B9" s="8" t="s">
        <v>18</v>
      </c>
      <c r="C9" s="16">
        <v>213.38657838881002</v>
      </c>
      <c r="D9" s="16">
        <v>337.95869598818797</v>
      </c>
      <c r="E9" s="16">
        <v>2197.1072148405119</v>
      </c>
      <c r="F9" s="16">
        <v>124.57211759937795</v>
      </c>
      <c r="G9" s="16">
        <v>213.38657838881002</v>
      </c>
      <c r="H9" s="17">
        <f t="shared" si="0"/>
        <v>0.86668642635894577</v>
      </c>
      <c r="I9" s="17">
        <f t="shared" si="1"/>
        <v>4.9139597147064298E-2</v>
      </c>
      <c r="J9" s="17">
        <f t="shared" si="2"/>
        <v>8.4173976493989874E-2</v>
      </c>
    </row>
    <row r="10" spans="1:10" ht="15" customHeight="1" x14ac:dyDescent="0.3">
      <c r="A10" s="8">
        <v>33</v>
      </c>
      <c r="B10" s="8" t="s">
        <v>19</v>
      </c>
      <c r="C10" s="16">
        <v>22.966736188971801</v>
      </c>
      <c r="D10" s="16">
        <v>36.994287192709301</v>
      </c>
      <c r="E10" s="16">
        <v>208.26641146018173</v>
      </c>
      <c r="F10" s="16">
        <v>14.0275510037375</v>
      </c>
      <c r="G10" s="16">
        <v>22.966736188971801</v>
      </c>
      <c r="H10" s="17">
        <f t="shared" si="0"/>
        <v>0.84916341103200543</v>
      </c>
      <c r="I10" s="17">
        <f t="shared" si="1"/>
        <v>5.7194450969049092E-2</v>
      </c>
      <c r="J10" s="17">
        <f t="shared" si="2"/>
        <v>9.3642137998945468E-2</v>
      </c>
    </row>
    <row r="11" spans="1:10" ht="15" customHeight="1" x14ac:dyDescent="0.25">
      <c r="A11" s="64"/>
      <c r="B11" s="64"/>
      <c r="C11" s="11">
        <f>SUM(C2:C10)</f>
        <v>921.95574415754265</v>
      </c>
      <c r="D11" s="11">
        <f t="shared" ref="D11:G11" si="3">SUM(D2:D10)</f>
        <v>1398.4565257684028</v>
      </c>
      <c r="E11" s="11">
        <f t="shared" si="3"/>
        <v>8711.2300318370399</v>
      </c>
      <c r="F11" s="11">
        <f t="shared" si="3"/>
        <v>476.50078161086003</v>
      </c>
      <c r="G11" s="11">
        <f t="shared" si="3"/>
        <v>921.95574415754265</v>
      </c>
      <c r="H11" s="18">
        <f t="shared" si="0"/>
        <v>0.86167162376400741</v>
      </c>
      <c r="I11" s="18">
        <f t="shared" si="1"/>
        <v>4.7133091505432677E-2</v>
      </c>
      <c r="J11" s="18">
        <f t="shared" si="2"/>
        <v>9.1195284730559933E-2</v>
      </c>
    </row>
    <row r="12" spans="1:10" ht="15" customHeight="1" x14ac:dyDescent="0.25">
      <c r="A12" s="3" t="s">
        <v>25</v>
      </c>
      <c r="B12" s="3"/>
      <c r="C12" s="3"/>
      <c r="D12" s="3"/>
      <c r="E12" s="3"/>
      <c r="F12" s="3"/>
      <c r="G12" s="3"/>
      <c r="H12" s="3"/>
      <c r="I12" s="3"/>
      <c r="J12" s="4"/>
    </row>
  </sheetData>
  <mergeCells count="1">
    <mergeCell ref="A11:B11"/>
  </mergeCells>
  <printOptions horizontalCentered="1" verticalCentered="1"/>
  <pageMargins left="0.7" right="0.7" top="0.78740157499999996" bottom="0.78740157499999996" header="0.3" footer="0.3"/>
  <pageSetup paperSize="9" scale="66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L12"/>
  <sheetViews>
    <sheetView workbookViewId="0"/>
  </sheetViews>
  <sheetFormatPr baseColWidth="10" defaultRowHeight="12.6" x14ac:dyDescent="0.25"/>
  <cols>
    <col min="1" max="1" width="10.77734375" style="1" customWidth="1"/>
    <col min="2" max="2" width="38.77734375" style="1" customWidth="1"/>
    <col min="3" max="12" width="17.77734375" style="1" customWidth="1"/>
    <col min="13" max="16384" width="11.5546875" style="1"/>
  </cols>
  <sheetData>
    <row r="1" spans="1:12" ht="49.95" customHeight="1" x14ac:dyDescent="0.25">
      <c r="A1" s="2" t="s">
        <v>20</v>
      </c>
      <c r="B1" s="2" t="s">
        <v>0</v>
      </c>
      <c r="C1" s="2" t="s">
        <v>36</v>
      </c>
      <c r="D1" s="2" t="s">
        <v>37</v>
      </c>
      <c r="E1" s="2" t="s">
        <v>38</v>
      </c>
      <c r="F1" s="2" t="s">
        <v>39</v>
      </c>
      <c r="G1" s="2" t="s">
        <v>40</v>
      </c>
      <c r="H1" s="2" t="s">
        <v>41</v>
      </c>
      <c r="I1" s="2" t="s">
        <v>42</v>
      </c>
      <c r="J1" s="2" t="s">
        <v>43</v>
      </c>
      <c r="K1" s="2" t="s">
        <v>44</v>
      </c>
      <c r="L1" s="2" t="s">
        <v>45</v>
      </c>
    </row>
    <row r="2" spans="1:12" ht="15" customHeight="1" x14ac:dyDescent="0.3">
      <c r="A2" s="20">
        <v>11</v>
      </c>
      <c r="B2" s="20" t="s">
        <v>1</v>
      </c>
      <c r="C2" s="21">
        <v>403.831924138359</v>
      </c>
      <c r="D2" s="21">
        <v>715.807305248646</v>
      </c>
      <c r="E2" s="14">
        <v>1168.9621677707601</v>
      </c>
      <c r="F2" s="14">
        <v>1348.7807100412001</v>
      </c>
      <c r="G2" s="14">
        <v>888.19610260450099</v>
      </c>
      <c r="H2" s="15">
        <v>8.9233221793309003E-2</v>
      </c>
      <c r="I2" s="15">
        <v>0.15816924867148227</v>
      </c>
      <c r="J2" s="15">
        <v>0.2583011746959788</v>
      </c>
      <c r="K2" s="15">
        <v>0.29803500183013609</v>
      </c>
      <c r="L2" s="15">
        <v>0.19626135300909384</v>
      </c>
    </row>
    <row r="3" spans="1:12" ht="15" customHeight="1" x14ac:dyDescent="0.3">
      <c r="A3" s="22">
        <v>12</v>
      </c>
      <c r="B3" s="22" t="s">
        <v>2</v>
      </c>
      <c r="C3" s="23">
        <v>90.6920807605552</v>
      </c>
      <c r="D3" s="23">
        <v>138.72807803294802</v>
      </c>
      <c r="E3" s="16">
        <v>415.83876064607</v>
      </c>
      <c r="F3" s="16">
        <v>589.303031572338</v>
      </c>
      <c r="G3" s="16">
        <v>580.94579509713697</v>
      </c>
      <c r="H3" s="17">
        <v>4.9954113913820666E-2</v>
      </c>
      <c r="I3" s="17">
        <v>7.6412826290753452E-2</v>
      </c>
      <c r="J3" s="17">
        <v>0.22904818860579662</v>
      </c>
      <c r="K3" s="17">
        <v>0.3245940607167983</v>
      </c>
      <c r="L3" s="17">
        <v>0.31999081047283096</v>
      </c>
    </row>
    <row r="4" spans="1:12" ht="15" customHeight="1" x14ac:dyDescent="0.3">
      <c r="A4" s="22">
        <v>13</v>
      </c>
      <c r="B4" s="22" t="s">
        <v>3</v>
      </c>
      <c r="C4" s="23">
        <v>149.27233184528799</v>
      </c>
      <c r="D4" s="23">
        <v>102.296358795762</v>
      </c>
      <c r="E4" s="16">
        <v>143.074506179297</v>
      </c>
      <c r="F4" s="16">
        <v>159.686806258942</v>
      </c>
      <c r="G4" s="16">
        <v>97.924278594692197</v>
      </c>
      <c r="H4" s="17">
        <v>0.22885603979814018</v>
      </c>
      <c r="I4" s="17">
        <v>0.15683508973405741</v>
      </c>
      <c r="J4" s="17">
        <v>0.219353878079731</v>
      </c>
      <c r="K4" s="17">
        <v>0.24482293293516294</v>
      </c>
      <c r="L4" s="17">
        <v>0.15013205945290836</v>
      </c>
    </row>
    <row r="5" spans="1:12" ht="15" customHeight="1" x14ac:dyDescent="0.3">
      <c r="A5" s="22">
        <v>14</v>
      </c>
      <c r="B5" s="22" t="s">
        <v>4</v>
      </c>
      <c r="C5" s="23">
        <v>105.33882515494399</v>
      </c>
      <c r="D5" s="23">
        <v>94.075037851905904</v>
      </c>
      <c r="E5" s="16">
        <v>199.42408437274301</v>
      </c>
      <c r="F5" s="16">
        <v>285.96262593584402</v>
      </c>
      <c r="G5" s="16">
        <v>97.285241160746395</v>
      </c>
      <c r="H5" s="17">
        <v>0.1346895995364609</v>
      </c>
      <c r="I5" s="17">
        <v>0.12028735991703726</v>
      </c>
      <c r="J5" s="17">
        <v>0.25499002881967758</v>
      </c>
      <c r="K5" s="17">
        <v>0.36564098292381486</v>
      </c>
      <c r="L5" s="17">
        <v>0.1243920288030093</v>
      </c>
    </row>
    <row r="6" spans="1:12" ht="15" customHeight="1" x14ac:dyDescent="0.3">
      <c r="A6" s="22">
        <v>15</v>
      </c>
      <c r="B6" s="22" t="s">
        <v>5</v>
      </c>
      <c r="C6" s="23">
        <v>122.38988195938801</v>
      </c>
      <c r="D6" s="23">
        <v>148.30869750833901</v>
      </c>
      <c r="E6" s="16">
        <v>244.16193976488202</v>
      </c>
      <c r="F6" s="16">
        <v>269.59297180233102</v>
      </c>
      <c r="G6" s="16">
        <v>189.70141928342801</v>
      </c>
      <c r="H6" s="17">
        <v>0.12563698100068008</v>
      </c>
      <c r="I6" s="17">
        <v>0.15224344294468481</v>
      </c>
      <c r="J6" s="17">
        <v>0.25063974649071608</v>
      </c>
      <c r="K6" s="17">
        <v>0.27674548364615242</v>
      </c>
      <c r="L6" s="17">
        <v>0.19473434591776664</v>
      </c>
    </row>
    <row r="7" spans="1:12" ht="15" customHeight="1" x14ac:dyDescent="0.3">
      <c r="A7" s="22">
        <v>16</v>
      </c>
      <c r="B7" s="22" t="s">
        <v>6</v>
      </c>
      <c r="C7" s="23">
        <v>55.260681930849792</v>
      </c>
      <c r="D7" s="23">
        <v>64.321446312206206</v>
      </c>
      <c r="E7" s="16">
        <v>81.769287923201304</v>
      </c>
      <c r="F7" s="16">
        <v>107.46796190732</v>
      </c>
      <c r="G7" s="16">
        <v>118.786088682211</v>
      </c>
      <c r="H7" s="17">
        <v>0.12923287054795762</v>
      </c>
      <c r="I7" s="17">
        <v>0.15042241344622734</v>
      </c>
      <c r="J7" s="17">
        <v>0.19122601154652902</v>
      </c>
      <c r="K7" s="17">
        <v>0.25132504203622941</v>
      </c>
      <c r="L7" s="17">
        <v>0.27779366242305659</v>
      </c>
    </row>
    <row r="8" spans="1:12" ht="15" customHeight="1" x14ac:dyDescent="0.3">
      <c r="A8" s="22">
        <v>17</v>
      </c>
      <c r="B8" s="22" t="s">
        <v>7</v>
      </c>
      <c r="C8" s="23">
        <v>20.098180930851399</v>
      </c>
      <c r="D8" s="23">
        <v>67.273997717848303</v>
      </c>
      <c r="E8" s="16">
        <v>119.78661907895501</v>
      </c>
      <c r="F8" s="16">
        <v>93.313576588752198</v>
      </c>
      <c r="G8" s="16">
        <v>111.37707742302399</v>
      </c>
      <c r="H8" s="17">
        <v>4.8799824416343097E-2</v>
      </c>
      <c r="I8" s="17">
        <v>0.16334609026118418</v>
      </c>
      <c r="J8" s="17">
        <v>0.29085050028120873</v>
      </c>
      <c r="K8" s="17">
        <v>0.22657205489687013</v>
      </c>
      <c r="L8" s="17">
        <v>0.27043153014439386</v>
      </c>
    </row>
    <row r="9" spans="1:12" ht="15" customHeight="1" x14ac:dyDescent="0.3">
      <c r="A9" s="22">
        <v>18</v>
      </c>
      <c r="B9" s="22" t="s">
        <v>8</v>
      </c>
      <c r="C9" s="23">
        <v>16.958124551171398</v>
      </c>
      <c r="D9" s="23">
        <v>30.409781202566798</v>
      </c>
      <c r="E9" s="16">
        <v>65.952829284177</v>
      </c>
      <c r="F9" s="16">
        <v>52.992888505807102</v>
      </c>
      <c r="G9" s="16">
        <v>32.8023370526221</v>
      </c>
      <c r="H9" s="17">
        <v>8.5167078020177214E-2</v>
      </c>
      <c r="I9" s="17">
        <v>0.1527239760765069</v>
      </c>
      <c r="J9" s="17">
        <v>0.33122824050192101</v>
      </c>
      <c r="K9" s="17">
        <v>0.26614083746524136</v>
      </c>
      <c r="L9" s="17">
        <v>0.16473986793615339</v>
      </c>
    </row>
    <row r="10" spans="1:12" ht="15" customHeight="1" x14ac:dyDescent="0.3">
      <c r="A10" s="22">
        <v>19</v>
      </c>
      <c r="B10" s="22" t="s">
        <v>9</v>
      </c>
      <c r="C10" s="23">
        <v>2.3662357691991001</v>
      </c>
      <c r="D10" s="23">
        <v>4.5132592391302104</v>
      </c>
      <c r="E10" s="16">
        <v>56.475604027955697</v>
      </c>
      <c r="F10" s="16">
        <v>98.713140345436003</v>
      </c>
      <c r="G10" s="16">
        <v>159.466476751063</v>
      </c>
      <c r="H10" s="17">
        <v>7.3591921819786237E-3</v>
      </c>
      <c r="I10" s="17">
        <v>1.4036615683098967E-2</v>
      </c>
      <c r="J10" s="17">
        <v>0.17564387667748138</v>
      </c>
      <c r="K10" s="17">
        <v>0.30700616571888462</v>
      </c>
      <c r="L10" s="17">
        <v>0.49595414973855645</v>
      </c>
    </row>
    <row r="11" spans="1:12" ht="15" customHeight="1" x14ac:dyDescent="0.25">
      <c r="A11" s="64"/>
      <c r="B11" s="64"/>
      <c r="C11" s="24">
        <f t="shared" ref="C11:G11" si="0">SUM(C2:C10)</f>
        <v>966.20826704060596</v>
      </c>
      <c r="D11" s="24">
        <f t="shared" si="0"/>
        <v>1365.7339619093527</v>
      </c>
      <c r="E11" s="11">
        <f t="shared" si="0"/>
        <v>2495.4457990480414</v>
      </c>
      <c r="F11" s="11">
        <f t="shared" si="0"/>
        <v>3005.81371295797</v>
      </c>
      <c r="G11" s="11">
        <f t="shared" si="0"/>
        <v>2276.4848166494244</v>
      </c>
      <c r="H11" s="18">
        <v>9.5572524581757592E-2</v>
      </c>
      <c r="I11" s="18">
        <v>0.13509162268556463</v>
      </c>
      <c r="J11" s="18">
        <v>0.24683710863130051</v>
      </c>
      <c r="K11" s="18">
        <v>0.29732016871450212</v>
      </c>
      <c r="L11" s="18">
        <v>0.22517857538687511</v>
      </c>
    </row>
    <row r="12" spans="1:12" ht="15" customHeight="1" x14ac:dyDescent="0.25">
      <c r="A12" s="3" t="s">
        <v>25</v>
      </c>
      <c r="B12" s="3"/>
      <c r="C12" s="3"/>
      <c r="D12" s="3"/>
      <c r="E12" s="3"/>
      <c r="F12" s="3"/>
      <c r="G12" s="3"/>
      <c r="H12" s="3"/>
      <c r="I12" s="3"/>
      <c r="J12" s="3"/>
      <c r="K12" s="3"/>
      <c r="L12" s="4"/>
    </row>
  </sheetData>
  <sortState xmlns:xlrd2="http://schemas.microsoft.com/office/spreadsheetml/2017/richdata2" ref="A2:F46">
    <sortCondition ref="A1:A1048576"/>
    <sortCondition ref="C1:C1048576"/>
  </sortState>
  <mergeCells count="1">
    <mergeCell ref="A11:B11"/>
  </mergeCells>
  <printOptions horizontalCentered="1" verticalCentered="1"/>
  <pageMargins left="0.7" right="0.7" top="0.78740157499999996" bottom="0.78740157499999996" header="0.3" footer="0.3"/>
  <pageSetup paperSize="9" scale="58" orientation="landscape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F12"/>
  <sheetViews>
    <sheetView workbookViewId="0"/>
  </sheetViews>
  <sheetFormatPr baseColWidth="10" defaultRowHeight="12.6" x14ac:dyDescent="0.25"/>
  <cols>
    <col min="1" max="1" width="10.77734375" style="1" customWidth="1"/>
    <col min="2" max="2" width="38.77734375" style="1" customWidth="1"/>
    <col min="3" max="4" width="20.77734375" style="1" customWidth="1"/>
    <col min="5" max="6" width="15.77734375" style="1" customWidth="1"/>
    <col min="7" max="16384" width="11.5546875" style="1"/>
  </cols>
  <sheetData>
    <row r="1" spans="1:6" ht="49.95" customHeight="1" x14ac:dyDescent="0.25">
      <c r="A1" s="2" t="s">
        <v>20</v>
      </c>
      <c r="B1" s="2" t="s">
        <v>0</v>
      </c>
      <c r="C1" s="2" t="s">
        <v>46</v>
      </c>
      <c r="D1" s="2" t="s">
        <v>47</v>
      </c>
      <c r="E1" s="2" t="s">
        <v>48</v>
      </c>
      <c r="F1" s="2" t="s">
        <v>49</v>
      </c>
    </row>
    <row r="2" spans="1:6" ht="15" customHeight="1" x14ac:dyDescent="0.3">
      <c r="A2" s="5">
        <v>11</v>
      </c>
      <c r="B2" s="5" t="s">
        <v>1</v>
      </c>
      <c r="C2" s="14">
        <v>4555.837528</v>
      </c>
      <c r="D2" s="14">
        <v>4525.5782098034906</v>
      </c>
      <c r="E2" s="14">
        <f t="shared" ref="E2:E11" si="0">ROUND(D2,0)-ROUND(C2,0)</f>
        <v>-30</v>
      </c>
      <c r="F2" s="26">
        <f t="shared" ref="F2:F11" si="1">D2/C2-1</f>
        <v>-6.6418782519211961E-3</v>
      </c>
    </row>
    <row r="3" spans="1:6" ht="15" customHeight="1" x14ac:dyDescent="0.3">
      <c r="A3" s="8">
        <v>12</v>
      </c>
      <c r="B3" s="8" t="s">
        <v>2</v>
      </c>
      <c r="C3" s="16">
        <v>1855.7159589999999</v>
      </c>
      <c r="D3" s="16">
        <v>1815.5077461090502</v>
      </c>
      <c r="E3" s="16">
        <f t="shared" si="0"/>
        <v>-40</v>
      </c>
      <c r="F3" s="27">
        <f t="shared" si="1"/>
        <v>-2.1667223745069686E-2</v>
      </c>
    </row>
    <row r="4" spans="1:6" ht="15" customHeight="1" x14ac:dyDescent="0.3">
      <c r="A4" s="8">
        <v>13</v>
      </c>
      <c r="B4" s="8" t="s">
        <v>3</v>
      </c>
      <c r="C4" s="16">
        <v>785.91268480000008</v>
      </c>
      <c r="D4" s="16">
        <v>652.254281673984</v>
      </c>
      <c r="E4" s="16">
        <f t="shared" si="0"/>
        <v>-134</v>
      </c>
      <c r="F4" s="27">
        <f t="shared" si="1"/>
        <v>-0.17006775143224673</v>
      </c>
    </row>
    <row r="5" spans="1:6" ht="15" customHeight="1" x14ac:dyDescent="0.3">
      <c r="A5" s="8">
        <v>14</v>
      </c>
      <c r="B5" s="8" t="s">
        <v>4</v>
      </c>
      <c r="C5" s="16">
        <v>741.84239730000002</v>
      </c>
      <c r="D5" s="16">
        <v>782.08581447619201</v>
      </c>
      <c r="E5" s="16">
        <f t="shared" si="0"/>
        <v>40</v>
      </c>
      <c r="F5" s="27">
        <f t="shared" si="1"/>
        <v>5.424793368869385E-2</v>
      </c>
    </row>
    <row r="6" spans="1:6" ht="15" customHeight="1" x14ac:dyDescent="0.3">
      <c r="A6" s="8">
        <v>15</v>
      </c>
      <c r="B6" s="8" t="s">
        <v>5</v>
      </c>
      <c r="C6" s="16">
        <v>979.92266180000013</v>
      </c>
      <c r="D6" s="16">
        <v>974.15491031835995</v>
      </c>
      <c r="E6" s="16">
        <f t="shared" si="0"/>
        <v>-6</v>
      </c>
      <c r="F6" s="27">
        <f t="shared" si="1"/>
        <v>-5.8859251923468747E-3</v>
      </c>
    </row>
    <row r="7" spans="1:6" ht="15" customHeight="1" x14ac:dyDescent="0.3">
      <c r="A7" s="8">
        <v>16</v>
      </c>
      <c r="B7" s="8" t="s">
        <v>6</v>
      </c>
      <c r="C7" s="16">
        <v>422.3715972</v>
      </c>
      <c r="D7" s="16">
        <v>427.60546675579502</v>
      </c>
      <c r="E7" s="16">
        <f t="shared" si="0"/>
        <v>6</v>
      </c>
      <c r="F7" s="27">
        <f t="shared" si="1"/>
        <v>1.2391622899104782E-2</v>
      </c>
    </row>
    <row r="8" spans="1:6" ht="15" customHeight="1" x14ac:dyDescent="0.3">
      <c r="A8" s="8">
        <v>17</v>
      </c>
      <c r="B8" s="8" t="s">
        <v>7</v>
      </c>
      <c r="C8" s="16">
        <v>403.52763349999998</v>
      </c>
      <c r="D8" s="16">
        <v>411.84945173943601</v>
      </c>
      <c r="E8" s="16">
        <f t="shared" si="0"/>
        <v>8</v>
      </c>
      <c r="F8" s="27">
        <f t="shared" si="1"/>
        <v>2.0622672522465635E-2</v>
      </c>
    </row>
    <row r="9" spans="1:6" ht="15" customHeight="1" x14ac:dyDescent="0.3">
      <c r="A9" s="8">
        <v>18</v>
      </c>
      <c r="B9" s="8" t="s">
        <v>8</v>
      </c>
      <c r="C9" s="19" t="s">
        <v>53</v>
      </c>
      <c r="D9" s="16">
        <v>199.115960596343</v>
      </c>
      <c r="E9" s="16">
        <v>199.115960596343</v>
      </c>
      <c r="F9" s="27">
        <v>1</v>
      </c>
    </row>
    <row r="10" spans="1:6" ht="15" customHeight="1" x14ac:dyDescent="0.3">
      <c r="A10" s="8">
        <v>19</v>
      </c>
      <c r="B10" s="8" t="s">
        <v>9</v>
      </c>
      <c r="C10" s="16">
        <v>364.42078169999996</v>
      </c>
      <c r="D10" s="16">
        <v>321.53471613278498</v>
      </c>
      <c r="E10" s="16">
        <f t="shared" si="0"/>
        <v>-42</v>
      </c>
      <c r="F10" s="27">
        <f t="shared" si="1"/>
        <v>-0.11768282085108916</v>
      </c>
    </row>
    <row r="11" spans="1:6" ht="15" customHeight="1" x14ac:dyDescent="0.25">
      <c r="A11" s="64"/>
      <c r="B11" s="64"/>
      <c r="C11" s="11">
        <f t="shared" ref="C11:D11" si="2">SUM(C2:C10)</f>
        <v>10109.5512433</v>
      </c>
      <c r="D11" s="11">
        <f t="shared" si="2"/>
        <v>10109.686557605435</v>
      </c>
      <c r="E11" s="25">
        <f t="shared" si="0"/>
        <v>0</v>
      </c>
      <c r="F11" s="28">
        <f t="shared" si="1"/>
        <v>1.3384798412729992E-5</v>
      </c>
    </row>
    <row r="12" spans="1:6" ht="15" customHeight="1" x14ac:dyDescent="0.25">
      <c r="A12" s="3" t="s">
        <v>25</v>
      </c>
      <c r="B12" s="3"/>
      <c r="C12" s="3"/>
      <c r="D12" s="3"/>
      <c r="E12" s="3"/>
      <c r="F12" s="4"/>
    </row>
  </sheetData>
  <mergeCells count="1">
    <mergeCell ref="A11:B11"/>
  </mergeCells>
  <printOptions horizontalCentered="1" verticalCentered="1"/>
  <pageMargins left="0.7" right="0.7" top="0.78740157499999996" bottom="0.78740157499999996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8</vt:i4>
      </vt:variant>
    </vt:vector>
  </HeadingPairs>
  <TitlesOfParts>
    <vt:vector size="8" baseType="lpstr">
      <vt:lpstr>Faktenblatt</vt:lpstr>
      <vt:lpstr>Legende</vt:lpstr>
      <vt:lpstr>Statistik_Hauptnutzung</vt:lpstr>
      <vt:lpstr>Statistik_Gemtypen_BFS9</vt:lpstr>
      <vt:lpstr>Analyse_unüberbaut_Hauptnutzung</vt:lpstr>
      <vt:lpstr>Anal_unüb_Gemtypen_BFS9</vt:lpstr>
      <vt:lpstr>Analyse_Erschliessung_oeV</vt:lpstr>
      <vt:lpstr>Vergleich_2017_2022</vt:lpstr>
    </vt:vector>
  </TitlesOfParts>
  <Company>Bundesverwaltung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Giezendanner Rolf ARE</dc:creator>
  <cp:lastModifiedBy>Giezendanner Rolf ARE</cp:lastModifiedBy>
  <dcterms:created xsi:type="dcterms:W3CDTF">2022-08-30T11:10:10Z</dcterms:created>
  <dcterms:modified xsi:type="dcterms:W3CDTF">2022-10-24T13:01:28Z</dcterms:modified>
</cp:coreProperties>
</file>