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67BCCA66-68D2-42F9-92AC-6FE8F22467A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3" i="5"/>
  <c r="I3" i="5"/>
  <c r="J3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8" i="8" s="1"/>
  <c r="I3" i="8"/>
  <c r="I6" i="8"/>
  <c r="I7" i="8"/>
  <c r="I8" i="8"/>
  <c r="I9" i="8"/>
  <c r="I10" i="8"/>
  <c r="H3" i="8"/>
  <c r="H6" i="8"/>
  <c r="H7" i="8"/>
  <c r="H8" i="8"/>
  <c r="H9" i="8"/>
  <c r="H10" i="8"/>
  <c r="G3" i="8"/>
  <c r="G6" i="8"/>
  <c r="G7" i="8"/>
  <c r="G8" i="8"/>
  <c r="G9" i="8"/>
  <c r="G10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E11" i="2" l="1"/>
  <c r="I11" i="5"/>
  <c r="H11" i="5"/>
  <c r="J11" i="5"/>
  <c r="J11" i="7"/>
  <c r="I11" i="7"/>
  <c r="H11" i="7"/>
  <c r="D3" i="8"/>
  <c r="D9" i="8"/>
  <c r="D10" i="8"/>
  <c r="G11" i="8"/>
  <c r="H11" i="8"/>
  <c r="I11" i="8"/>
  <c r="D7" i="8"/>
  <c r="D6" i="8"/>
  <c r="G11" i="9"/>
  <c r="H11" i="9"/>
  <c r="I11" i="9"/>
  <c r="D5" i="9"/>
  <c r="D2" i="9"/>
  <c r="D7" i="9"/>
  <c r="D3" i="9"/>
  <c r="D4" i="9"/>
  <c r="D9" i="9"/>
  <c r="D6" i="9"/>
  <c r="D8" i="9"/>
</calcChain>
</file>

<file path=xl/sharedStrings.xml><?xml version="1.0" encoding="utf-8"?>
<sst xmlns="http://schemas.openxmlformats.org/spreadsheetml/2006/main" count="302" uniqueCount="127">
  <si>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</si>
  <si>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</si>
  <si>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</si>
  <si>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</si>
  <si>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</si>
  <si>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</si>
  <si>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</si>
  <si>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</si>
  <si>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</si>
  <si>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</si>
  <si>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</si>
  <si>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</si>
  <si>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</si>
  <si>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</si>
  <si>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</si>
  <si>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</si>
  <si>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</si>
  <si>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</si>
  <si>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</si>
  <si>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</si>
  <si>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</si>
  <si>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</si>
  <si>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</si>
  <si>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</si>
  <si>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</si>
  <si>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</si>
  <si>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</si>
  <si>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</si>
  <si>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</si>
  <si>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</si>
  <si>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</si>
  <si>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</si>
  <si>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</si>
  <si>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</si>
  <si>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</si>
  <si>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</si>
  <si>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</si>
  <si>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</si>
  <si>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</si>
  <si>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</si>
  <si>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</si>
  <si>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</si>
  <si>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</si>
  <si>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</si>
  <si>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</si>
  <si>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</si>
  <si>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</si>
  <si>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</si>
  <si>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</si>
  <si>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</si>
  <si>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</si>
  <si>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</si>
  <si>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</si>
  <si>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</si>
  <si>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</si>
  <si>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</si>
  <si>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</si>
  <si>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</si>
  <si>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</si>
  <si>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</si>
  <si>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</si>
  <si>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</si>
  <si>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</si>
  <si>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</si>
  <si>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</si>
  <si>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</si>
  <si>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</si>
  <si>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</si>
  <si>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</si>
  <si>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</si>
  <si>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</si>
  <si>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</si>
  <si>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</si>
  <si>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</si>
  <si>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</si>
  <si>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</si>
  <si>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</si>
  <si>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</si>
  <si>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</si>
  <si>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</si>
  <si>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</si>
  <si>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</si>
  <si>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</si>
  <si>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</si>
  <si>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</si>
  <si>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</si>
  <si>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</si>
  <si>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</si>
  <si>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</si>
  <si>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</si>
  <si>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</si>
  <si>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</si>
  <si>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</si>
  <si>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</si>
  <si>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</si>
  <si>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</si>
  <si>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</si>
  <si>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</si>
  <si>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</si>
  <si>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</si>
  <si>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</si>
  <si>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</si>
  <si>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</si>
  <si>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</si>
  <si>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</si>
  <si>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</si>
  <si>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</si>
  <si>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</si>
  <si>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</si>
  <si>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</si>
  <si>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</si>
  <si>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</si>
  <si>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</si>
  <si>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</si>
  <si>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</si>
  <si>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</si>
  <si>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</si>
  <si>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</si>
  <si>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</si>
  <si>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</si>
  <si>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</si>
  <si>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</si>
  <si>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</si>
  <si>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SH</t>
  </si>
  <si>
    <t>ja</t>
  </si>
  <si>
    <t>Die Verkehrszonen innerhalb der Bauzonen sind gemäss dem minimalen Geodatenmodell zugeordnet.</t>
  </si>
  <si>
    <t>24 ha Verkehrszonen innerhalb der Bauzonen sind neu ausgeschieden  &gt; siehe Blatt "Vergleich 2017_2022", Code_HN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</si>
</sst>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5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1084.23561224628</c:v>
                </c:pt>
                <c:pt idx="1">
                  <c:v>426.25012163612303</c:v>
                </c:pt>
                <c:pt idx="2">
                  <c:v>140.58612338954399</c:v>
                </c:pt>
                <c:pt idx="3">
                  <c:v>426.34734009549805</c:v>
                </c:pt>
                <c:pt idx="4">
                  <c:v>347.52733219039601</c:v>
                </c:pt>
                <c:pt idx="5">
                  <c:v>90.174230801068703</c:v>
                </c:pt>
                <c:pt idx="6">
                  <c:v>14.6257629248437</c:v>
                </c:pt>
                <c:pt idx="7">
                  <c:v>437.678085693546</c:v>
                </c:pt>
                <c:pt idx="8">
                  <c:v>5.0294006751999598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E-4943-B68D-61716AB55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28048"/>
        <c:axId val="864329360"/>
      </c:barChart>
      <c:catAx>
        <c:axId val="864328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9360"/>
        <c:crosses val="autoZero"/>
        <c:auto val="1"/>
        <c:lblAlgn val="ctr"/>
        <c:lblOffset val="100"/>
        <c:noMultiLvlLbl val="0"/>
      </c:catAx>
      <c:valAx>
        <c:axId val="8643293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80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58.645613018587603</c:v>
                </c:pt>
                <c:pt idx="1">
                  <c:v>6.6948865972788001</c:v>
                </c:pt>
                <c:pt idx="2">
                  <c:v>16.1999911424132</c:v>
                </c:pt>
                <c:pt idx="3">
                  <c:v>28.542921389683201</c:v>
                </c:pt>
                <c:pt idx="4">
                  <c:v>22.486609847368399</c:v>
                </c:pt>
                <c:pt idx="5">
                  <c:v>7.268900780963989</c:v>
                </c:pt>
                <c:pt idx="6">
                  <c:v>0</c:v>
                </c:pt>
                <c:pt idx="7">
                  <c:v>46.669642024247501</c:v>
                </c:pt>
                <c:pt idx="8">
                  <c:v>1.7144973992812698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05-447D-A310-E0B76DF0A13A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233.36431139051999</c:v>
                </c:pt>
                <c:pt idx="1">
                  <c:v>77.137296951957495</c:v>
                </c:pt>
                <c:pt idx="2">
                  <c:v>25.088165519812602</c:v>
                </c:pt>
                <c:pt idx="3">
                  <c:v>19.900372233525598</c:v>
                </c:pt>
                <c:pt idx="4">
                  <c:v>78.4280934483442</c:v>
                </c:pt>
                <c:pt idx="5">
                  <c:v>19.976512609438302</c:v>
                </c:pt>
                <c:pt idx="6">
                  <c:v>0</c:v>
                </c:pt>
                <c:pt idx="7">
                  <c:v>107.29891811796999</c:v>
                </c:pt>
                <c:pt idx="8">
                  <c:v>2.7117184216130501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05-447D-A310-E0B76DF0A13A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244.33358949355903</c:v>
                </c:pt>
                <c:pt idx="1">
                  <c:v>138.80759278973002</c:v>
                </c:pt>
                <c:pt idx="2">
                  <c:v>28.270084987669897</c:v>
                </c:pt>
                <c:pt idx="3">
                  <c:v>37.292894561667502</c:v>
                </c:pt>
                <c:pt idx="4">
                  <c:v>69.198705314599692</c:v>
                </c:pt>
                <c:pt idx="5">
                  <c:v>31.488223184911501</c:v>
                </c:pt>
                <c:pt idx="6">
                  <c:v>0</c:v>
                </c:pt>
                <c:pt idx="7">
                  <c:v>86.903682042965997</c:v>
                </c:pt>
                <c:pt idx="8">
                  <c:v>0.60318485430563795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05-447D-A310-E0B76DF0A13A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319.44896426333798</c:v>
                </c:pt>
                <c:pt idx="1">
                  <c:v>105.75765153027</c:v>
                </c:pt>
                <c:pt idx="2">
                  <c:v>51.794973161092997</c:v>
                </c:pt>
                <c:pt idx="3">
                  <c:v>275.56269928970596</c:v>
                </c:pt>
                <c:pt idx="4">
                  <c:v>95.715622538343098</c:v>
                </c:pt>
                <c:pt idx="5">
                  <c:v>25.776306698055599</c:v>
                </c:pt>
                <c:pt idx="6">
                  <c:v>5.8189886615842097</c:v>
                </c:pt>
                <c:pt idx="7">
                  <c:v>123.08413410185699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05-447D-A310-E0B76DF0A13A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228.44313408027301</c:v>
                </c:pt>
                <c:pt idx="1">
                  <c:v>97.852693766892699</c:v>
                </c:pt>
                <c:pt idx="2">
                  <c:v>19.2329085785525</c:v>
                </c:pt>
                <c:pt idx="3">
                  <c:v>65.04845262091591</c:v>
                </c:pt>
                <c:pt idx="4">
                  <c:v>81.698301041745395</c:v>
                </c:pt>
                <c:pt idx="5">
                  <c:v>5.66428752769865</c:v>
                </c:pt>
                <c:pt idx="6">
                  <c:v>8.8067742632595305</c:v>
                </c:pt>
                <c:pt idx="7">
                  <c:v>73.7217094064995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05-447D-A310-E0B76DF0A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49256"/>
        <c:axId val="981046960"/>
      </c:barChart>
      <c:catAx>
        <c:axId val="9810492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6960"/>
        <c:crosses val="autoZero"/>
        <c:auto val="1"/>
        <c:lblAlgn val="ctr"/>
        <c:lblOffset val="100"/>
        <c:noMultiLvlLbl val="0"/>
      </c:catAx>
      <c:valAx>
        <c:axId val="9810469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49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42-47A9-B7B7-2C9DB618BC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5.408936245608819E-2</c:v>
                </c:pt>
                <c:pt idx="1">
                  <c:v>1.5706474338543254E-2</c:v>
                </c:pt>
                <c:pt idx="2">
                  <c:v>0.11523179352151043</c:v>
                </c:pt>
                <c:pt idx="3">
                  <c:v>6.6947577023207958E-2</c:v>
                </c:pt>
                <c:pt idx="4">
                  <c:v>6.4704579365425549E-2</c:v>
                </c:pt>
                <c:pt idx="5">
                  <c:v>8.0609512455945387E-2</c:v>
                </c:pt>
                <c:pt idx="6">
                  <c:v>0</c:v>
                </c:pt>
                <c:pt idx="7">
                  <c:v>0.10663006339532694</c:v>
                </c:pt>
                <c:pt idx="8">
                  <c:v>0.34089497139002656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2-47A9-B7B7-2C9DB618BC0E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F42-47A9-B7B7-2C9DB618BC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0.21523394800420248</c:v>
                </c:pt>
                <c:pt idx="1">
                  <c:v>0.18096721393502901</c:v>
                </c:pt>
                <c:pt idx="2">
                  <c:v>0.17845406726450086</c:v>
                </c:pt>
                <c:pt idx="3">
                  <c:v>4.667643107394099E-2</c:v>
                </c:pt>
                <c:pt idx="4">
                  <c:v>0.22567460508509177</c:v>
                </c:pt>
                <c:pt idx="5">
                  <c:v>0.22153238715734844</c:v>
                </c:pt>
                <c:pt idx="6">
                  <c:v>0</c:v>
                </c:pt>
                <c:pt idx="7">
                  <c:v>0.24515487895160501</c:v>
                </c:pt>
                <c:pt idx="8">
                  <c:v>0.5391732726693601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42-47A9-B7B7-2C9DB618BC0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42-47A9-B7B7-2C9DB618BC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0.22535100925836413</c:v>
                </c:pt>
                <c:pt idx="1">
                  <c:v>0.32564821860209103</c:v>
                </c:pt>
                <c:pt idx="2">
                  <c:v>0.20108730723969181</c:v>
                </c:pt>
                <c:pt idx="3">
                  <c:v>8.7470686584591367E-2</c:v>
                </c:pt>
                <c:pt idx="4">
                  <c:v>0.19911730360444743</c:v>
                </c:pt>
                <c:pt idx="5">
                  <c:v>0.34919314426287901</c:v>
                </c:pt>
                <c:pt idx="6">
                  <c:v>0</c:v>
                </c:pt>
                <c:pt idx="7">
                  <c:v>0.19855616464155237</c:v>
                </c:pt>
                <c:pt idx="8">
                  <c:v>0.11993175594061349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42-47A9-B7B7-2C9DB618BC0E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F42-47A9-B7B7-2C9DB618BC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0.29463057720592289</c:v>
                </c:pt>
                <c:pt idx="1">
                  <c:v>0.24811172164438855</c:v>
                </c:pt>
                <c:pt idx="2">
                  <c:v>0.36842166148630173</c:v>
                </c:pt>
                <c:pt idx="3">
                  <c:v>0.64633380667505103</c:v>
                </c:pt>
                <c:pt idx="4">
                  <c:v>0.27541897765296663</c:v>
                </c:pt>
                <c:pt idx="5">
                  <c:v>0.28585003131238573</c:v>
                </c:pt>
                <c:pt idx="6">
                  <c:v>0.39785881198032469</c:v>
                </c:pt>
                <c:pt idx="7">
                  <c:v>0.28122069193119231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42-47A9-B7B7-2C9DB618BC0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F42-47A9-B7B7-2C9DB618BC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Zonen für öffentliche Nutzungen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0.21069510307542225</c:v>
                </c:pt>
                <c:pt idx="1">
                  <c:v>0.22956637147994821</c:v>
                </c:pt>
                <c:pt idx="2">
                  <c:v>0.13680517048799509</c:v>
                </c:pt>
                <c:pt idx="3">
                  <c:v>0.15257149864320863</c:v>
                </c:pt>
                <c:pt idx="4">
                  <c:v>0.23508453429206863</c:v>
                </c:pt>
                <c:pt idx="5">
                  <c:v>6.2814924811441367E-2</c:v>
                </c:pt>
                <c:pt idx="6">
                  <c:v>0.6021411880196752</c:v>
                </c:pt>
                <c:pt idx="7">
                  <c:v>0.1684382010803234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42-47A9-B7B7-2C9DB618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569112"/>
        <c:axId val="689577968"/>
      </c:barChart>
      <c:catAx>
        <c:axId val="689569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77968"/>
        <c:crosses val="autoZero"/>
        <c:auto val="1"/>
        <c:lblAlgn val="ctr"/>
        <c:lblOffset val="100"/>
        <c:noMultiLvlLbl val="0"/>
      </c:catAx>
      <c:valAx>
        <c:axId val="68957796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89569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1086.106286</c:v>
                </c:pt>
                <c:pt idx="1">
                  <c:v>424.16344699999996</c:v>
                </c:pt>
                <c:pt idx="2">
                  <c:v>144.30807730000001</c:v>
                </c:pt>
                <c:pt idx="3">
                  <c:v>421.72222170000003</c:v>
                </c:pt>
                <c:pt idx="4">
                  <c:v>348.84098599999999</c:v>
                </c:pt>
                <c:pt idx="5">
                  <c:v>109.91626200000002</c:v>
                </c:pt>
                <c:pt idx="6">
                  <c:v>14.88646527</c:v>
                </c:pt>
                <c:pt idx="7">
                  <c:v>414.04353739999999</c:v>
                </c:pt>
                <c:pt idx="8">
                  <c:v>7.5527585430000004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E-4359-8FB6-256BF32DADDA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1084.23561224628</c:v>
                </c:pt>
                <c:pt idx="1">
                  <c:v>426.25012163612303</c:v>
                </c:pt>
                <c:pt idx="2">
                  <c:v>140.58612338954399</c:v>
                </c:pt>
                <c:pt idx="3">
                  <c:v>426.34734009549805</c:v>
                </c:pt>
                <c:pt idx="4">
                  <c:v>347.52733219039601</c:v>
                </c:pt>
                <c:pt idx="5">
                  <c:v>90.174230801068703</c:v>
                </c:pt>
                <c:pt idx="6">
                  <c:v>14.6257629248437</c:v>
                </c:pt>
                <c:pt idx="7">
                  <c:v>437.678085693546</c:v>
                </c:pt>
                <c:pt idx="8">
                  <c:v>5.0294006751999598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E-4359-8FB6-256BF32DA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89568456"/>
        <c:axId val="689568128"/>
      </c:barChart>
      <c:catAx>
        <c:axId val="6895684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68128"/>
        <c:crosses val="autoZero"/>
        <c:auto val="1"/>
        <c:lblAlgn val="ctr"/>
        <c:lblOffset val="100"/>
        <c:noMultiLvlLbl val="0"/>
      </c:catAx>
      <c:valAx>
        <c:axId val="6895681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89568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FE-4E64-B4A3-10D8395DCAEF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3FE-4E64-B4A3-10D8395DCAEF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FE-4E64-B4A3-10D8395DCAEF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3FE-4E64-B4A3-10D8395DCAEF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74A-4BCB-9CF5-2E8E4490624F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74A-4BCB-9CF5-2E8E4490624F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74A-4BCB-9CF5-2E8E4490624F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74A-4BCB-9CF5-2E8E4490624F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74A-4BCB-9CF5-2E8E4490624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3FE-4E64-B4A3-10D8395DCA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F3FE-4E64-B4A3-10D8395DCAE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3FE-4E64-B4A3-10D8395DCAE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F3FE-4E64-B4A3-10D8395DCA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1084.23561224628</c:v>
                </c:pt>
                <c:pt idx="1">
                  <c:v>426.25012163612303</c:v>
                </c:pt>
                <c:pt idx="2">
                  <c:v>140.58612338954399</c:v>
                </c:pt>
                <c:pt idx="3">
                  <c:v>426.34734009549805</c:v>
                </c:pt>
                <c:pt idx="4">
                  <c:v>347.52733219039601</c:v>
                </c:pt>
                <c:pt idx="5">
                  <c:v>90.174230801068703</c:v>
                </c:pt>
                <c:pt idx="6">
                  <c:v>14.6257629248437</c:v>
                </c:pt>
                <c:pt idx="7">
                  <c:v>437.678085693546</c:v>
                </c:pt>
                <c:pt idx="8">
                  <c:v>5.0294006751999598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E-4E64-B4A3-10D8395DC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F8-45FC-B4D9-81C8870D00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F8-45FC-B4D9-81C8870D007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F8-45FC-B4D9-81C8870D00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1343.63934512535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699.29939370218096</c:v>
                </c:pt>
                <c:pt idx="5">
                  <c:v>496.286594992478</c:v>
                </c:pt>
                <c:pt idx="6">
                  <c:v>149.79750295064602</c:v>
                </c:pt>
                <c:pt idx="7">
                  <c:v>257.42751301849097</c:v>
                </c:pt>
                <c:pt idx="8">
                  <c:v>26.003659863353402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8-45FC-B4D9-81C8870D0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54944"/>
        <c:axId val="864360848"/>
      </c:barChart>
      <c:catAx>
        <c:axId val="8643549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60848"/>
        <c:crosses val="autoZero"/>
        <c:auto val="1"/>
        <c:lblAlgn val="ctr"/>
        <c:lblOffset val="100"/>
        <c:noMultiLvlLbl val="0"/>
      </c:catAx>
      <c:valAx>
        <c:axId val="8643608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549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EE-44BB-8717-353F2A4989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EE-44BB-8717-353F2A49895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EE-44BB-8717-353F2A49895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282.08161256384227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464.37306175853706</c:v>
                </c:pt>
                <c:pt idx="5">
                  <c:v>435.98927786390055</c:v>
                </c:pt>
                <c:pt idx="6">
                  <c:v>422.20265769629657</c:v>
                </c:pt>
                <c:pt idx="7">
                  <c:v>583.33902791409696</c:v>
                </c:pt>
                <c:pt idx="8">
                  <c:v>675.41973671047799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EE-44BB-8717-353F2A498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16240"/>
        <c:axId val="864311648"/>
      </c:barChart>
      <c:catAx>
        <c:axId val="8643162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11648"/>
        <c:crosses val="autoZero"/>
        <c:auto val="1"/>
        <c:lblAlgn val="ctr"/>
        <c:lblOffset val="100"/>
        <c:noMultiLvlLbl val="0"/>
      </c:catAx>
      <c:valAx>
        <c:axId val="8643116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162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B7-449E-83AF-9C4C695697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B7-449E-83AF-9C4C695697E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B7-449E-83AF-9C4C695697E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166.87440635949105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325.14966927148413</c:v>
                </c:pt>
                <c:pt idx="5">
                  <c:v>351.35334158759503</c:v>
                </c:pt>
                <c:pt idx="6">
                  <c:v>282.58348038227888</c:v>
                </c:pt>
                <c:pt idx="7">
                  <c:v>411.75226010635151</c:v>
                </c:pt>
                <c:pt idx="8">
                  <c:v>555.63375776396151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7-449E-83AF-9C4C69569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63688"/>
        <c:axId val="981064016"/>
      </c:barChart>
      <c:catAx>
        <c:axId val="981063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64016"/>
        <c:crosses val="autoZero"/>
        <c:auto val="1"/>
        <c:lblAlgn val="ctr"/>
        <c:lblOffset val="100"/>
        <c:noMultiLvlLbl val="0"/>
      </c:catAx>
      <c:valAx>
        <c:axId val="9810640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6368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944.05322320216101</c:v>
                </c:pt>
                <c:pt idx="1">
                  <c:v>243.01858016554004</c:v>
                </c:pt>
                <c:pt idx="2">
                  <c:v>116.05328405822689</c:v>
                </c:pt>
                <c:pt idx="3">
                  <c:v>389.43820650162183</c:v>
                </c:pt>
                <c:pt idx="4">
                  <c:v>347.52733219039601</c:v>
                </c:pt>
                <c:pt idx="5">
                  <c:v>90.174230801068703</c:v>
                </c:pt>
                <c:pt idx="6">
                  <c:v>14.6257629248437</c:v>
                </c:pt>
                <c:pt idx="7">
                  <c:v>437.678085693546</c:v>
                </c:pt>
                <c:pt idx="8">
                  <c:v>5.0294006751999598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D-4CFA-BECA-730023D35FF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72.963597509564991</c:v>
                </c:pt>
                <c:pt idx="1">
                  <c:v>32.274545764183983</c:v>
                </c:pt>
                <c:pt idx="2">
                  <c:v>12.258271415732999</c:v>
                </c:pt>
                <c:pt idx="3">
                  <c:v>25.434073159747797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BD-4CFA-BECA-730023D35FF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67.218791534554001</c:v>
                </c:pt>
                <c:pt idx="1">
                  <c:v>150.956995706399</c:v>
                </c:pt>
                <c:pt idx="2">
                  <c:v>12.2745679155841</c:v>
                </c:pt>
                <c:pt idx="3">
                  <c:v>11.4750604341284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BD-4CFA-BECA-730023D35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78120"/>
        <c:axId val="981074184"/>
      </c:barChart>
      <c:catAx>
        <c:axId val="9810781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4184"/>
        <c:crosses val="autoZero"/>
        <c:auto val="1"/>
        <c:lblAlgn val="ctr"/>
        <c:lblOffset val="100"/>
        <c:noMultiLvlLbl val="0"/>
      </c:catAx>
      <c:valAx>
        <c:axId val="9810741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78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48-4865-A89A-6D14B8CDF8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C48-4865-A89A-6D14B8CDF8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48-4865-A89A-6D14B8CDF8F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C48-4865-A89A-6D14B8CDF8F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48-4865-A89A-6D14B8CDF8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0.8707085549849316</c:v>
                </c:pt>
                <c:pt idx="1">
                  <c:v>0.57013140367616766</c:v>
                </c:pt>
                <c:pt idx="2">
                  <c:v>0.82549601098722869</c:v>
                </c:pt>
                <c:pt idx="3">
                  <c:v>0.91342942684805095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48-4865-A89A-6D14B8CDF8FF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48-4865-A89A-6D14B8CDF8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48-4865-A89A-6D14B8CDF8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C48-4865-A89A-6D14B8CDF8F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48-4865-A89A-6D14B8CDF8F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C48-4865-A89A-6D14B8CDF8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6.7294964937004473E-2</c:v>
                </c:pt>
                <c:pt idx="1">
                  <c:v>7.5717387810473866E-2</c:v>
                </c:pt>
                <c:pt idx="2">
                  <c:v>8.7194035372659698E-2</c:v>
                </c:pt>
                <c:pt idx="3">
                  <c:v>5.9655756628036634E-2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48-4865-A89A-6D14B8CDF8FF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C48-4865-A89A-6D14B8CDF8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C48-4865-A89A-6D14B8CDF8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C48-4865-A89A-6D14B8CDF8F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C48-4865-A89A-6D14B8CDF8F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C48-4865-A89A-6D14B8CDF8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6.1996480078063979E-2</c:v>
                </c:pt>
                <c:pt idx="1">
                  <c:v>0.35415120851335841</c:v>
                </c:pt>
                <c:pt idx="2">
                  <c:v>8.730995364011164E-2</c:v>
                </c:pt>
                <c:pt idx="3">
                  <c:v>2.6914816523912373E-2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48-4865-A89A-6D14B8CDF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26952"/>
        <c:axId val="981035480"/>
      </c:barChart>
      <c:catAx>
        <c:axId val="981026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35480"/>
        <c:crosses val="autoZero"/>
        <c:auto val="1"/>
        <c:lblAlgn val="ctr"/>
        <c:lblOffset val="100"/>
        <c:noMultiLvlLbl val="0"/>
      </c:catAx>
      <c:valAx>
        <c:axId val="9810354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26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1198.8055649214759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580.540626866818</c:v>
                </c:pt>
                <c:pt idx="5">
                  <c:v>442.3830359447573</c:v>
                </c:pt>
                <c:pt idx="6">
                  <c:v>129.31002938537503</c:v>
                </c:pt>
                <c:pt idx="7">
                  <c:v>215.53267034137056</c:v>
                </c:pt>
                <c:pt idx="8">
                  <c:v>21.02617875280702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A-4266-A189-55256627A5E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46.885863605697992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41.1948574988903</c:v>
                </c:pt>
                <c:pt idx="5">
                  <c:v>27.158830504992896</c:v>
                </c:pt>
                <c:pt idx="6">
                  <c:v>7.9462388442840997</c:v>
                </c:pt>
                <c:pt idx="7">
                  <c:v>17.372759646947902</c:v>
                </c:pt>
                <c:pt idx="8">
                  <c:v>2.3719377484161499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A-4266-A189-55256627A5E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97.947916598176008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77.563909336472705</c:v>
                </c:pt>
                <c:pt idx="5">
                  <c:v>26.744728542727803</c:v>
                </c:pt>
                <c:pt idx="6">
                  <c:v>12.5412347209869</c:v>
                </c:pt>
                <c:pt idx="7">
                  <c:v>24.522083030172499</c:v>
                </c:pt>
                <c:pt idx="8">
                  <c:v>2.6055433621302302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8A-4266-A189-55256627A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75168"/>
        <c:axId val="981071560"/>
      </c:barChart>
      <c:catAx>
        <c:axId val="981075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1560"/>
        <c:crosses val="autoZero"/>
        <c:auto val="1"/>
        <c:lblAlgn val="ctr"/>
        <c:lblOffset val="100"/>
        <c:noMultiLvlLbl val="0"/>
      </c:catAx>
      <c:valAx>
        <c:axId val="9810715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75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34-40E1-BCA1-2C4C95BEF9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C34-40E1-BCA1-2C4C95BEF9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34-40E1-BCA1-2C4C95BEF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0.89220784526046881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0.83017464636049676</c:v>
                </c:pt>
                <c:pt idx="5">
                  <c:v>0.89138622805530809</c:v>
                </c:pt>
                <c:pt idx="6">
                  <c:v>0.86323220907079456</c:v>
                </c:pt>
                <c:pt idx="7">
                  <c:v>0.83725576887303765</c:v>
                </c:pt>
                <c:pt idx="8">
                  <c:v>0.80858536311032603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34-40E1-BCA1-2C4C95BEF93D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C34-40E1-BCA1-2C4C95BEF9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34-40E1-BCA1-2C4C95BEF9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C34-40E1-BCA1-2C4C95BEF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3.4894678974530878E-2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5.8908756206407412E-2</c:v>
                </c:pt>
                <c:pt idx="5">
                  <c:v>5.4724086402947333E-2</c:v>
                </c:pt>
                <c:pt idx="6">
                  <c:v>5.3046537410587929E-2</c:v>
                </c:pt>
                <c:pt idx="7">
                  <c:v>6.74860252629641E-2</c:v>
                </c:pt>
                <c:pt idx="8">
                  <c:v>9.1215535077771456E-2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34-40E1-BCA1-2C4C95BEF93D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34-40E1-BCA1-2C4C95BEF9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C34-40E1-BCA1-2C4C95BEF93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34-40E1-BCA1-2C4C95BEF9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7.2897475765000247E-2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0.11091659743309568</c:v>
                </c:pt>
                <c:pt idx="5">
                  <c:v>5.3889685541744607E-2</c:v>
                </c:pt>
                <c:pt idx="6">
                  <c:v>8.3721253518617575E-2</c:v>
                </c:pt>
                <c:pt idx="7">
                  <c:v>9.5258205863998233E-2</c:v>
                </c:pt>
                <c:pt idx="8">
                  <c:v>0.1001991018119025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34-40E1-BCA1-2C4C95BEF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44664"/>
        <c:axId val="981045320"/>
      </c:barChart>
      <c:catAx>
        <c:axId val="981044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5320"/>
        <c:crosses val="autoZero"/>
        <c:auto val="1"/>
        <c:lblAlgn val="ctr"/>
        <c:lblOffset val="100"/>
        <c:noMultiLvlLbl val="0"/>
      </c:catAx>
      <c:valAx>
        <c:axId val="98104532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44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58" t="s">
        <v>123</v>
      </c>
      <c r="B4" s="59"/>
    </row>
    <row r="5" spans="1:2" ht="13.8" x14ac:dyDescent="0.3">
      <c r="A5" s="60"/>
      <c r="B5" s="61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124</v>
      </c>
    </row>
    <row r="9" spans="1:2" x14ac:dyDescent="0.3">
      <c r="A9" s="36" t="s">
        <v>59</v>
      </c>
      <c r="B9" s="37">
        <v>26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39">
        <v>22</v>
      </c>
    </row>
    <row r="13" spans="1:2" x14ac:dyDescent="0.3">
      <c r="A13" s="34"/>
      <c r="B13" s="40"/>
    </row>
    <row r="14" spans="1:2" ht="28.8" x14ac:dyDescent="0.3">
      <c r="A14" s="32" t="s">
        <v>7</v>
      </c>
      <c r="B14" s="38" t="s">
        <v>125</v>
      </c>
    </row>
    <row r="15" spans="1:2" x14ac:dyDescent="0.3">
      <c r="A15" s="34"/>
      <c r="B15" s="40"/>
    </row>
    <row r="16" spans="1:2" ht="28.8" x14ac:dyDescent="0.3">
      <c r="A16" s="41" t="s">
        <v>62</v>
      </c>
      <c r="B16" s="42" t="s">
        <v>126</v>
      </c>
    </row>
    <row r="17" spans="1:2" x14ac:dyDescent="0.3">
      <c r="A17" s="41"/>
      <c r="B17" s="42"/>
    </row>
    <row r="18" spans="1:2" x14ac:dyDescent="0.3">
      <c r="A18" s="41"/>
      <c r="B18" s="42"/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63</v>
      </c>
    </row>
    <row r="24" spans="1:2" ht="15" customHeight="1" x14ac:dyDescent="0.3">
      <c r="A24" s="44" t="s">
        <v>64</v>
      </c>
    </row>
    <row r="25" spans="1:2" ht="15" customHeight="1" x14ac:dyDescent="0.3">
      <c r="A25" s="44" t="s">
        <v>65</v>
      </c>
    </row>
    <row r="26" spans="1:2" ht="15" customHeight="1" x14ac:dyDescent="0.3">
      <c r="A26" s="44" t="s">
        <v>66</v>
      </c>
    </row>
    <row r="27" spans="1:2" ht="15" customHeight="1" x14ac:dyDescent="0.3">
      <c r="A27" s="44" t="s">
        <v>67</v>
      </c>
    </row>
    <row r="28" spans="1:2" ht="15" customHeight="1" x14ac:dyDescent="0.3">
      <c r="A28" s="44" t="s">
        <v>68</v>
      </c>
    </row>
    <row r="29" spans="1:2" ht="15" customHeight="1" x14ac:dyDescent="0.3">
      <c r="A29" s="44" t="s">
        <v>69</v>
      </c>
    </row>
    <row r="30" spans="1:2" ht="15" customHeight="1" x14ac:dyDescent="0.3">
      <c r="A30" s="44" t="s">
        <v>70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55</v>
      </c>
    </row>
    <row r="35" spans="1:1" x14ac:dyDescent="0.3">
      <c r="A35" s="45" t="s">
        <v>71</v>
      </c>
    </row>
    <row r="36" spans="1:1" x14ac:dyDescent="0.3">
      <c r="A36" s="45" t="s">
        <v>72</v>
      </c>
    </row>
    <row r="37" spans="1:1" x14ac:dyDescent="0.3">
      <c r="A37" s="45"/>
    </row>
    <row r="38" spans="1:1" x14ac:dyDescent="0.3">
      <c r="A38" s="45" t="s">
        <v>73</v>
      </c>
    </row>
    <row r="39" spans="1:1" x14ac:dyDescent="0.3">
      <c r="A39" s="45" t="s">
        <v>54</v>
      </c>
    </row>
    <row r="40" spans="1:1" x14ac:dyDescent="0.3">
      <c r="A40" s="45" t="s">
        <v>74</v>
      </c>
    </row>
    <row r="41" spans="1:1" x14ac:dyDescent="0.3">
      <c r="A41" s="46" t="s">
        <v>75</v>
      </c>
    </row>
    <row r="42" spans="1:1" x14ac:dyDescent="0.3">
      <c r="A42" s="45"/>
    </row>
    <row r="43" spans="1:1" x14ac:dyDescent="0.3">
      <c r="A43" s="45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7" customWidth="1"/>
    <col min="2" max="2" width="70.6640625" style="57" customWidth="1"/>
    <col min="3" max="16384" width="11.44140625" style="47"/>
  </cols>
  <sheetData>
    <row r="1" spans="1:2" x14ac:dyDescent="0.3">
      <c r="A1" s="62" t="s">
        <v>77</v>
      </c>
      <c r="B1" s="62" t="s">
        <v>78</v>
      </c>
    </row>
    <row r="2" spans="1:2" x14ac:dyDescent="0.3">
      <c r="A2" s="63"/>
      <c r="B2" s="63"/>
    </row>
    <row r="3" spans="1:2" x14ac:dyDescent="0.3">
      <c r="A3" s="48" t="s">
        <v>20</v>
      </c>
      <c r="B3" s="49" t="s">
        <v>79</v>
      </c>
    </row>
    <row r="4" spans="1:2" x14ac:dyDescent="0.3">
      <c r="A4" s="50" t="s">
        <v>26</v>
      </c>
      <c r="B4" s="51" t="s">
        <v>80</v>
      </c>
    </row>
    <row r="5" spans="1:2" x14ac:dyDescent="0.3">
      <c r="A5" s="50" t="s">
        <v>0</v>
      </c>
      <c r="B5" s="51" t="s">
        <v>81</v>
      </c>
    </row>
    <row r="6" spans="1:2" ht="28.8" x14ac:dyDescent="0.3">
      <c r="A6" s="50" t="s">
        <v>27</v>
      </c>
      <c r="B6" s="51" t="s">
        <v>82</v>
      </c>
    </row>
    <row r="7" spans="1:2" x14ac:dyDescent="0.3">
      <c r="A7" s="50" t="s">
        <v>21</v>
      </c>
      <c r="B7" s="51" t="s">
        <v>83</v>
      </c>
    </row>
    <row r="8" spans="1:2" ht="28.8" x14ac:dyDescent="0.3">
      <c r="A8" s="50" t="s">
        <v>22</v>
      </c>
      <c r="B8" s="51" t="s">
        <v>84</v>
      </c>
    </row>
    <row r="9" spans="1:2" ht="43.2" x14ac:dyDescent="0.3">
      <c r="A9" s="50" t="s">
        <v>23</v>
      </c>
      <c r="B9" s="52" t="s">
        <v>85</v>
      </c>
    </row>
    <row r="10" spans="1:2" ht="16.2" x14ac:dyDescent="0.3">
      <c r="A10" s="50" t="s">
        <v>86</v>
      </c>
      <c r="B10" s="51" t="s">
        <v>87</v>
      </c>
    </row>
    <row r="11" spans="1:2" ht="43.2" x14ac:dyDescent="0.3">
      <c r="A11" s="50" t="s">
        <v>24</v>
      </c>
      <c r="B11" s="51" t="s">
        <v>88</v>
      </c>
    </row>
    <row r="12" spans="1:2" ht="16.2" x14ac:dyDescent="0.3">
      <c r="A12" s="50" t="s">
        <v>89</v>
      </c>
      <c r="B12" s="53" t="s">
        <v>90</v>
      </c>
    </row>
    <row r="13" spans="1:2" ht="16.2" x14ac:dyDescent="0.3">
      <c r="A13" s="50" t="s">
        <v>91</v>
      </c>
      <c r="B13" s="54" t="s">
        <v>92</v>
      </c>
    </row>
    <row r="14" spans="1:2" x14ac:dyDescent="0.3">
      <c r="A14" s="50" t="s">
        <v>28</v>
      </c>
      <c r="B14" s="54" t="s">
        <v>93</v>
      </c>
    </row>
    <row r="15" spans="1:2" x14ac:dyDescent="0.3">
      <c r="A15" s="50" t="s">
        <v>29</v>
      </c>
      <c r="B15" s="54" t="s">
        <v>94</v>
      </c>
    </row>
    <row r="16" spans="1:2" x14ac:dyDescent="0.3">
      <c r="A16" s="50" t="s">
        <v>30</v>
      </c>
      <c r="B16" s="54" t="s">
        <v>95</v>
      </c>
    </row>
    <row r="17" spans="1:2" ht="28.8" x14ac:dyDescent="0.3">
      <c r="A17" s="50" t="s">
        <v>31</v>
      </c>
      <c r="B17" s="54" t="s">
        <v>96</v>
      </c>
    </row>
    <row r="18" spans="1:2" x14ac:dyDescent="0.3">
      <c r="A18" s="50" t="s">
        <v>32</v>
      </c>
      <c r="B18" s="54" t="s">
        <v>97</v>
      </c>
    </row>
    <row r="19" spans="1:2" x14ac:dyDescent="0.3">
      <c r="A19" s="50" t="s">
        <v>33</v>
      </c>
      <c r="B19" s="54" t="s">
        <v>98</v>
      </c>
    </row>
    <row r="20" spans="1:2" ht="28.8" x14ac:dyDescent="0.3">
      <c r="A20" s="50" t="s">
        <v>34</v>
      </c>
      <c r="B20" s="54" t="s">
        <v>99</v>
      </c>
    </row>
    <row r="21" spans="1:2" x14ac:dyDescent="0.3">
      <c r="A21" s="50" t="s">
        <v>35</v>
      </c>
      <c r="B21" s="54" t="s">
        <v>100</v>
      </c>
    </row>
    <row r="22" spans="1:2" ht="16.2" x14ac:dyDescent="0.3">
      <c r="A22" s="50" t="s">
        <v>101</v>
      </c>
      <c r="B22" s="54" t="s">
        <v>102</v>
      </c>
    </row>
    <row r="23" spans="1:2" ht="43.2" x14ac:dyDescent="0.3">
      <c r="A23" s="50" t="s">
        <v>103</v>
      </c>
      <c r="B23" s="54" t="s">
        <v>104</v>
      </c>
    </row>
    <row r="24" spans="1:2" x14ac:dyDescent="0.3">
      <c r="A24" s="50" t="s">
        <v>36</v>
      </c>
      <c r="B24" s="54" t="s">
        <v>105</v>
      </c>
    </row>
    <row r="25" spans="1:2" x14ac:dyDescent="0.3">
      <c r="A25" s="50" t="s">
        <v>37</v>
      </c>
      <c r="B25" s="54" t="s">
        <v>106</v>
      </c>
    </row>
    <row r="26" spans="1:2" x14ac:dyDescent="0.3">
      <c r="A26" s="50" t="s">
        <v>38</v>
      </c>
      <c r="B26" s="54" t="s">
        <v>107</v>
      </c>
    </row>
    <row r="27" spans="1:2" x14ac:dyDescent="0.3">
      <c r="A27" s="50" t="s">
        <v>39</v>
      </c>
      <c r="B27" s="54" t="s">
        <v>108</v>
      </c>
    </row>
    <row r="28" spans="1:2" x14ac:dyDescent="0.3">
      <c r="A28" s="50" t="s">
        <v>40</v>
      </c>
      <c r="B28" s="54" t="s">
        <v>109</v>
      </c>
    </row>
    <row r="29" spans="1:2" x14ac:dyDescent="0.3">
      <c r="A29" s="50" t="s">
        <v>41</v>
      </c>
      <c r="B29" s="54" t="s">
        <v>110</v>
      </c>
    </row>
    <row r="30" spans="1:2" x14ac:dyDescent="0.3">
      <c r="A30" s="50" t="s">
        <v>42</v>
      </c>
      <c r="B30" s="54" t="s">
        <v>111</v>
      </c>
    </row>
    <row r="31" spans="1:2" x14ac:dyDescent="0.3">
      <c r="A31" s="50" t="s">
        <v>43</v>
      </c>
      <c r="B31" s="54" t="s">
        <v>112</v>
      </c>
    </row>
    <row r="32" spans="1:2" x14ac:dyDescent="0.3">
      <c r="A32" s="50" t="s">
        <v>44</v>
      </c>
      <c r="B32" s="54" t="s">
        <v>113</v>
      </c>
    </row>
    <row r="33" spans="1:2" x14ac:dyDescent="0.3">
      <c r="A33" s="50" t="s">
        <v>45</v>
      </c>
      <c r="B33" s="54" t="s">
        <v>114</v>
      </c>
    </row>
    <row r="34" spans="1:2" x14ac:dyDescent="0.3">
      <c r="A34" s="50" t="s">
        <v>46</v>
      </c>
      <c r="B34" s="54" t="s">
        <v>115</v>
      </c>
    </row>
    <row r="35" spans="1:2" x14ac:dyDescent="0.3">
      <c r="A35" s="50" t="s">
        <v>47</v>
      </c>
      <c r="B35" s="54" t="s">
        <v>116</v>
      </c>
    </row>
    <row r="36" spans="1:2" x14ac:dyDescent="0.3">
      <c r="A36" s="50" t="s">
        <v>48</v>
      </c>
      <c r="B36" s="54" t="s">
        <v>117</v>
      </c>
    </row>
    <row r="37" spans="1:2" ht="28.8" x14ac:dyDescent="0.3">
      <c r="A37" s="50" t="s">
        <v>49</v>
      </c>
      <c r="B37" s="54" t="s">
        <v>118</v>
      </c>
    </row>
    <row r="38" spans="1:2" x14ac:dyDescent="0.3">
      <c r="A38" s="50" t="s">
        <v>119</v>
      </c>
      <c r="B38" s="54" t="s">
        <v>120</v>
      </c>
    </row>
    <row r="39" spans="1:2" x14ac:dyDescent="0.3">
      <c r="A39" s="55" t="s">
        <v>121</v>
      </c>
      <c r="B39" s="56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1084.23561224628</v>
      </c>
      <c r="D2" s="7">
        <f t="shared" ref="D2:D10" si="0">C2/$C$11</f>
        <v>0.36476110605090045</v>
      </c>
      <c r="E2" s="6">
        <v>55161</v>
      </c>
      <c r="F2" s="6">
        <v>5664</v>
      </c>
      <c r="G2" s="6">
        <f>(C2*10000)/E2</f>
        <v>196.55836773196279</v>
      </c>
      <c r="H2" s="6">
        <f>(C2*10000)/F2</f>
        <v>1914.2577899828389</v>
      </c>
      <c r="I2" s="6">
        <f>(C2*10000)/(E2+F2)</f>
        <v>178.2549300857016</v>
      </c>
    </row>
    <row r="3" spans="1:9" ht="15" customHeight="1" x14ac:dyDescent="0.3">
      <c r="A3" s="8">
        <v>12</v>
      </c>
      <c r="B3" s="8" t="s">
        <v>2</v>
      </c>
      <c r="C3" s="9">
        <v>426.25012163612303</v>
      </c>
      <c r="D3" s="10">
        <f t="shared" si="0"/>
        <v>0.14340007288656234</v>
      </c>
      <c r="E3" s="9">
        <v>500</v>
      </c>
      <c r="F3" s="9">
        <v>17041</v>
      </c>
      <c r="G3" s="9">
        <f t="shared" ref="G3:G10" si="1">(C3*10000)/E3</f>
        <v>8525.0024327224601</v>
      </c>
      <c r="H3" s="9">
        <f t="shared" ref="H3:H10" si="2">(C3*10000)/F3</f>
        <v>250.13210588352973</v>
      </c>
      <c r="I3" s="9">
        <f t="shared" ref="I3:I10" si="3">(C3*10000)/(E3+F3)</f>
        <v>243.00217868771622</v>
      </c>
    </row>
    <row r="4" spans="1:9" ht="15" customHeight="1" x14ac:dyDescent="0.3">
      <c r="A4" s="8">
        <v>13</v>
      </c>
      <c r="B4" s="8" t="s">
        <v>3</v>
      </c>
      <c r="C4" s="9">
        <v>140.58612338954399</v>
      </c>
      <c r="D4" s="10">
        <f t="shared" si="0"/>
        <v>4.7296315748878298E-2</v>
      </c>
      <c r="E4" s="9">
        <v>6314</v>
      </c>
      <c r="F4" s="9">
        <v>4100</v>
      </c>
      <c r="G4" s="9">
        <f t="shared" si="1"/>
        <v>222.6577817382705</v>
      </c>
      <c r="H4" s="9">
        <f t="shared" si="2"/>
        <v>342.89298387693657</v>
      </c>
      <c r="I4" s="9">
        <f t="shared" si="3"/>
        <v>134.99723774682542</v>
      </c>
    </row>
    <row r="5" spans="1:9" ht="15" customHeight="1" x14ac:dyDescent="0.3">
      <c r="A5" s="8">
        <v>14</v>
      </c>
      <c r="B5" s="8" t="s">
        <v>4</v>
      </c>
      <c r="C5" s="9">
        <v>426.34734009549805</v>
      </c>
      <c r="D5" s="10">
        <f t="shared" si="0"/>
        <v>0.14343277935033247</v>
      </c>
      <c r="E5" s="9">
        <v>18864</v>
      </c>
      <c r="F5" s="9">
        <v>12752</v>
      </c>
      <c r="G5" s="9">
        <f t="shared" si="1"/>
        <v>226.01110055953035</v>
      </c>
      <c r="H5" s="9">
        <f t="shared" si="2"/>
        <v>334.33762554540311</v>
      </c>
      <c r="I5" s="9">
        <f t="shared" si="3"/>
        <v>134.85176495935539</v>
      </c>
    </row>
    <row r="6" spans="1:9" ht="15" customHeight="1" x14ac:dyDescent="0.3">
      <c r="A6" s="8">
        <v>15</v>
      </c>
      <c r="B6" s="8" t="s">
        <v>5</v>
      </c>
      <c r="C6" s="9">
        <v>347.52733219039601</v>
      </c>
      <c r="D6" s="10">
        <f t="shared" si="0"/>
        <v>0.11691596608790737</v>
      </c>
      <c r="E6" s="9">
        <v>1343</v>
      </c>
      <c r="F6" s="9">
        <v>6032</v>
      </c>
      <c r="G6" s="9">
        <f t="shared" si="1"/>
        <v>2587.6942084169473</v>
      </c>
      <c r="H6" s="9">
        <f t="shared" si="2"/>
        <v>576.13947644296422</v>
      </c>
      <c r="I6" s="9">
        <f t="shared" si="3"/>
        <v>471.22350127511328</v>
      </c>
    </row>
    <row r="7" spans="1:9" ht="15" customHeight="1" x14ac:dyDescent="0.3">
      <c r="A7" s="8">
        <v>16</v>
      </c>
      <c r="B7" s="8" t="s">
        <v>6</v>
      </c>
      <c r="C7" s="9">
        <v>90.174230801068703</v>
      </c>
      <c r="D7" s="10">
        <f t="shared" si="0"/>
        <v>3.0336627752101261E-2</v>
      </c>
      <c r="E7" s="9">
        <v>24</v>
      </c>
      <c r="F7" s="9">
        <v>31</v>
      </c>
      <c r="G7" s="9">
        <f t="shared" si="1"/>
        <v>37572.596167111958</v>
      </c>
      <c r="H7" s="9">
        <f t="shared" si="2"/>
        <v>29088.461548731841</v>
      </c>
      <c r="I7" s="9">
        <f t="shared" si="3"/>
        <v>16395.314691103402</v>
      </c>
    </row>
    <row r="8" spans="1:9" ht="15" customHeight="1" x14ac:dyDescent="0.3">
      <c r="A8" s="8">
        <v>17</v>
      </c>
      <c r="B8" s="8" t="s">
        <v>19</v>
      </c>
      <c r="C8" s="9">
        <v>14.6257629248437</v>
      </c>
      <c r="D8" s="10">
        <f t="shared" si="0"/>
        <v>4.9204337148192074E-3</v>
      </c>
      <c r="E8" s="9">
        <v>12</v>
      </c>
      <c r="F8" s="9">
        <v>5</v>
      </c>
      <c r="G8" s="9">
        <f t="shared" si="1"/>
        <v>12188.135770703084</v>
      </c>
      <c r="H8" s="9">
        <f t="shared" si="2"/>
        <v>29251.525849687401</v>
      </c>
      <c r="I8" s="9">
        <f t="shared" si="3"/>
        <v>8603.3899557904115</v>
      </c>
    </row>
    <row r="9" spans="1:9" ht="15" customHeight="1" x14ac:dyDescent="0.3">
      <c r="A9" s="8">
        <v>18</v>
      </c>
      <c r="B9" s="8" t="s">
        <v>7</v>
      </c>
      <c r="C9" s="9">
        <v>437.678085693546</v>
      </c>
      <c r="D9" s="10">
        <f t="shared" si="0"/>
        <v>0.14724469555198047</v>
      </c>
      <c r="E9" s="9">
        <v>197</v>
      </c>
      <c r="F9" s="9">
        <v>32</v>
      </c>
      <c r="G9" s="9">
        <f t="shared" si="1"/>
        <v>22217.161710332286</v>
      </c>
      <c r="H9" s="9">
        <f t="shared" si="2"/>
        <v>136774.40177923313</v>
      </c>
      <c r="I9" s="9">
        <f t="shared" si="3"/>
        <v>19112.580161290218</v>
      </c>
    </row>
    <row r="10" spans="1:9" ht="15" customHeight="1" x14ac:dyDescent="0.3">
      <c r="A10" s="8">
        <v>19</v>
      </c>
      <c r="B10" s="8" t="s">
        <v>8</v>
      </c>
      <c r="C10" s="9">
        <v>5.0294006751999598</v>
      </c>
      <c r="D10" s="10">
        <f t="shared" si="0"/>
        <v>1.6920028565178475E-3</v>
      </c>
      <c r="E10" s="9">
        <v>6</v>
      </c>
      <c r="F10" s="9">
        <v>93</v>
      </c>
      <c r="G10" s="9">
        <f t="shared" si="1"/>
        <v>8382.3344586666008</v>
      </c>
      <c r="H10" s="9">
        <f t="shared" si="2"/>
        <v>540.79577152687739</v>
      </c>
      <c r="I10" s="9">
        <f t="shared" si="3"/>
        <v>508.02027022221819</v>
      </c>
    </row>
    <row r="11" spans="1:9" ht="15" customHeight="1" x14ac:dyDescent="0.25">
      <c r="A11" s="64"/>
      <c r="B11" s="64"/>
      <c r="C11" s="11">
        <f>SUM(C2:C10)</f>
        <v>2972.4540096525002</v>
      </c>
      <c r="D11" s="12"/>
      <c r="E11" s="11">
        <f>SUM(E2:E10)</f>
        <v>82421</v>
      </c>
      <c r="F11" s="11">
        <f>SUM(F2:F10)</f>
        <v>45750</v>
      </c>
      <c r="G11" s="11">
        <f>(C11*10000)/E11</f>
        <v>360.64279851645819</v>
      </c>
      <c r="H11" s="11">
        <f>(C11*10000)/F11</f>
        <v>649.71672342131149</v>
      </c>
      <c r="I11" s="11">
        <f>(C11*10000)/(E11+F11)</f>
        <v>231.91314803290138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10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</row>
    <row r="3" spans="1:9" ht="15" customHeight="1" x14ac:dyDescent="0.3">
      <c r="A3" s="8">
        <v>12</v>
      </c>
      <c r="B3" s="8" t="s">
        <v>11</v>
      </c>
      <c r="C3" s="9">
        <v>1343.63934512535</v>
      </c>
      <c r="D3" s="10">
        <f>C3/$C$11</f>
        <v>0.4520303226768615</v>
      </c>
      <c r="E3" s="9">
        <v>47633</v>
      </c>
      <c r="F3" s="9">
        <v>32885</v>
      </c>
      <c r="G3" s="9">
        <f t="shared" ref="G3:G10" si="0">(C3*10000)/E3</f>
        <v>282.08161256384227</v>
      </c>
      <c r="H3" s="9">
        <f t="shared" ref="H3:H10" si="1">(C3*10000)/F3</f>
        <v>408.58730275972329</v>
      </c>
      <c r="I3" s="9">
        <f t="shared" ref="I3:I10" si="2">(C3*10000)/(E3+F3)</f>
        <v>166.87440635949105</v>
      </c>
    </row>
    <row r="4" spans="1:9" ht="15" customHeight="1" x14ac:dyDescent="0.3">
      <c r="A4" s="8">
        <v>13</v>
      </c>
      <c r="B4" s="8" t="s">
        <v>12</v>
      </c>
      <c r="C4" s="14" t="s">
        <v>53</v>
      </c>
      <c r="D4" s="14" t="s">
        <v>53</v>
      </c>
      <c r="E4" s="14" t="s">
        <v>53</v>
      </c>
      <c r="F4" s="14" t="s">
        <v>53</v>
      </c>
      <c r="G4" s="14" t="s">
        <v>53</v>
      </c>
      <c r="H4" s="14" t="s">
        <v>53</v>
      </c>
      <c r="I4" s="14" t="s">
        <v>53</v>
      </c>
    </row>
    <row r="5" spans="1:9" ht="15" customHeight="1" x14ac:dyDescent="0.3">
      <c r="A5" s="8">
        <v>21</v>
      </c>
      <c r="B5" s="8" t="s">
        <v>13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</row>
    <row r="6" spans="1:9" ht="15" customHeight="1" x14ac:dyDescent="0.3">
      <c r="A6" s="8">
        <v>22</v>
      </c>
      <c r="B6" s="8" t="s">
        <v>14</v>
      </c>
      <c r="C6" s="9">
        <v>699.29939370218096</v>
      </c>
      <c r="D6" s="10">
        <f>C6/$C$11</f>
        <v>0.23525995404178987</v>
      </c>
      <c r="E6" s="9">
        <v>15059</v>
      </c>
      <c r="F6" s="9">
        <v>6448</v>
      </c>
      <c r="G6" s="9">
        <f t="shared" si="0"/>
        <v>464.37306175853706</v>
      </c>
      <c r="H6" s="9">
        <f t="shared" si="1"/>
        <v>1084.5213922180226</v>
      </c>
      <c r="I6" s="9">
        <f t="shared" si="2"/>
        <v>325.14966927148413</v>
      </c>
    </row>
    <row r="7" spans="1:9" ht="15" customHeight="1" x14ac:dyDescent="0.3">
      <c r="A7" s="8">
        <v>23</v>
      </c>
      <c r="B7" s="8" t="s">
        <v>15</v>
      </c>
      <c r="C7" s="9">
        <v>496.286594992478</v>
      </c>
      <c r="D7" s="10">
        <f>C7/$C$11</f>
        <v>0.16696190870603156</v>
      </c>
      <c r="E7" s="9">
        <v>11383</v>
      </c>
      <c r="F7" s="9">
        <v>2742</v>
      </c>
      <c r="G7" s="9">
        <f t="shared" si="0"/>
        <v>435.98927786390055</v>
      </c>
      <c r="H7" s="9">
        <f t="shared" si="1"/>
        <v>1809.9438183533114</v>
      </c>
      <c r="I7" s="9">
        <f t="shared" si="2"/>
        <v>351.35334158759503</v>
      </c>
    </row>
    <row r="8" spans="1:9" ht="15" customHeight="1" x14ac:dyDescent="0.3">
      <c r="A8" s="8">
        <v>31</v>
      </c>
      <c r="B8" s="8" t="s">
        <v>16</v>
      </c>
      <c r="C8" s="9">
        <v>149.79750295064602</v>
      </c>
      <c r="D8" s="10">
        <f>C8/$C$11</f>
        <v>5.0395229821624185E-2</v>
      </c>
      <c r="E8" s="9">
        <v>3548</v>
      </c>
      <c r="F8" s="9">
        <v>1753</v>
      </c>
      <c r="G8" s="9">
        <f t="shared" si="0"/>
        <v>422.20265769629657</v>
      </c>
      <c r="H8" s="9">
        <f t="shared" si="1"/>
        <v>854.52083828092429</v>
      </c>
      <c r="I8" s="9">
        <f t="shared" si="2"/>
        <v>282.58348038227888</v>
      </c>
    </row>
    <row r="9" spans="1:9" ht="15" customHeight="1" x14ac:dyDescent="0.3">
      <c r="A9" s="8">
        <v>32</v>
      </c>
      <c r="B9" s="8" t="s">
        <v>17</v>
      </c>
      <c r="C9" s="9">
        <v>257.42751301849097</v>
      </c>
      <c r="D9" s="10">
        <f>C9/$C$11</f>
        <v>8.66043720718781E-2</v>
      </c>
      <c r="E9" s="9">
        <v>4413</v>
      </c>
      <c r="F9" s="9">
        <v>1839</v>
      </c>
      <c r="G9" s="9">
        <f t="shared" si="0"/>
        <v>583.33902791409696</v>
      </c>
      <c r="H9" s="9">
        <f t="shared" si="1"/>
        <v>1399.8233443093582</v>
      </c>
      <c r="I9" s="9">
        <f t="shared" si="2"/>
        <v>411.75226010635151</v>
      </c>
    </row>
    <row r="10" spans="1:9" ht="15" customHeight="1" x14ac:dyDescent="0.3">
      <c r="A10" s="8">
        <v>33</v>
      </c>
      <c r="B10" s="8" t="s">
        <v>18</v>
      </c>
      <c r="C10" s="9">
        <v>26.003659863353402</v>
      </c>
      <c r="D10" s="10">
        <f>C10/$C$11</f>
        <v>8.7482126818148528E-3</v>
      </c>
      <c r="E10" s="9">
        <v>385</v>
      </c>
      <c r="F10" s="9">
        <v>83</v>
      </c>
      <c r="G10" s="9">
        <f t="shared" si="0"/>
        <v>675.41973671047799</v>
      </c>
      <c r="H10" s="9">
        <f t="shared" si="1"/>
        <v>3132.9710678739038</v>
      </c>
      <c r="I10" s="9">
        <f t="shared" si="2"/>
        <v>555.63375776396151</v>
      </c>
    </row>
    <row r="11" spans="1:9" ht="15" customHeight="1" x14ac:dyDescent="0.25">
      <c r="A11" s="64"/>
      <c r="B11" s="64"/>
      <c r="C11" s="11">
        <f>SUM(C2:C10)</f>
        <v>2972.4540096524993</v>
      </c>
      <c r="D11" s="12"/>
      <c r="E11" s="11">
        <f>SUM(E2:E10)</f>
        <v>82421</v>
      </c>
      <c r="F11" s="11">
        <f>SUM(F2:F10)</f>
        <v>45750</v>
      </c>
      <c r="G11" s="11">
        <f>(C11*10000)/E11</f>
        <v>360.64279851645807</v>
      </c>
      <c r="H11" s="11">
        <f>(C11*10000)/F11</f>
        <v>649.71672342131126</v>
      </c>
      <c r="I11" s="11">
        <f>(C11*10000)/(E11+F11)</f>
        <v>231.91314803290129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67.218791534554001</v>
      </c>
      <c r="D2" s="15">
        <v>140.18238904411899</v>
      </c>
      <c r="E2" s="15">
        <v>944.05322320216101</v>
      </c>
      <c r="F2" s="15">
        <v>72.963597509564991</v>
      </c>
      <c r="G2" s="15">
        <v>67.218791534554001</v>
      </c>
      <c r="H2" s="16">
        <f>E2/SUM($E2:$G2)</f>
        <v>0.8707085549849316</v>
      </c>
      <c r="I2" s="16">
        <f t="shared" ref="I2:J2" si="0">F2/SUM($E2:$G2)</f>
        <v>6.7294964937004473E-2</v>
      </c>
      <c r="J2" s="16">
        <f t="shared" si="0"/>
        <v>6.1996480078063979E-2</v>
      </c>
    </row>
    <row r="3" spans="1:10" ht="15" customHeight="1" x14ac:dyDescent="0.3">
      <c r="A3" s="8">
        <v>12</v>
      </c>
      <c r="B3" s="8" t="s">
        <v>2</v>
      </c>
      <c r="C3" s="17">
        <v>150.956995706399</v>
      </c>
      <c r="D3" s="17">
        <v>183.23154147058298</v>
      </c>
      <c r="E3" s="17">
        <v>243.01858016554004</v>
      </c>
      <c r="F3" s="17">
        <v>32.274545764183983</v>
      </c>
      <c r="G3" s="17">
        <v>150.956995706399</v>
      </c>
      <c r="H3" s="18">
        <f t="shared" ref="H3:H11" si="1">E3/SUM($E3:$G3)</f>
        <v>0.57013140367616766</v>
      </c>
      <c r="I3" s="18">
        <f t="shared" ref="I3:I11" si="2">F3/SUM($E3:$G3)</f>
        <v>7.5717387810473866E-2</v>
      </c>
      <c r="J3" s="18">
        <f t="shared" ref="J3:J11" si="3">G3/SUM($E3:$G3)</f>
        <v>0.35415120851335841</v>
      </c>
    </row>
    <row r="4" spans="1:10" ht="15" customHeight="1" x14ac:dyDescent="0.3">
      <c r="A4" s="8">
        <v>13</v>
      </c>
      <c r="B4" s="8" t="s">
        <v>3</v>
      </c>
      <c r="C4" s="17">
        <v>12.2745679155841</v>
      </c>
      <c r="D4" s="17">
        <v>24.532839331317099</v>
      </c>
      <c r="E4" s="17">
        <v>116.05328405822689</v>
      </c>
      <c r="F4" s="17">
        <v>12.258271415732999</v>
      </c>
      <c r="G4" s="17">
        <v>12.2745679155841</v>
      </c>
      <c r="H4" s="18">
        <f t="shared" si="1"/>
        <v>0.82549601098722869</v>
      </c>
      <c r="I4" s="18">
        <f t="shared" si="2"/>
        <v>8.7194035372659698E-2</v>
      </c>
      <c r="J4" s="18">
        <f t="shared" si="3"/>
        <v>8.730995364011164E-2</v>
      </c>
    </row>
    <row r="5" spans="1:10" ht="15" customHeight="1" x14ac:dyDescent="0.3">
      <c r="A5" s="8">
        <v>14</v>
      </c>
      <c r="B5" s="8" t="s">
        <v>4</v>
      </c>
      <c r="C5" s="17">
        <v>11.4750604341284</v>
      </c>
      <c r="D5" s="17">
        <v>36.909133593876199</v>
      </c>
      <c r="E5" s="17">
        <v>389.43820650162183</v>
      </c>
      <c r="F5" s="17">
        <v>25.434073159747797</v>
      </c>
      <c r="G5" s="17">
        <v>11.4750604341284</v>
      </c>
      <c r="H5" s="18">
        <f t="shared" si="1"/>
        <v>0.91342942684805095</v>
      </c>
      <c r="I5" s="18">
        <f t="shared" si="2"/>
        <v>5.9655756628036634E-2</v>
      </c>
      <c r="J5" s="18">
        <f t="shared" si="3"/>
        <v>2.6914816523912373E-2</v>
      </c>
    </row>
    <row r="6" spans="1:10" ht="15" customHeight="1" x14ac:dyDescent="0.3">
      <c r="A6" s="8">
        <v>15</v>
      </c>
      <c r="B6" s="8" t="s">
        <v>5</v>
      </c>
      <c r="C6" s="14" t="s">
        <v>53</v>
      </c>
      <c r="D6" s="14" t="s">
        <v>53</v>
      </c>
      <c r="E6" s="17">
        <v>347.52733219039601</v>
      </c>
      <c r="F6" s="14" t="s">
        <v>53</v>
      </c>
      <c r="G6" s="14" t="s">
        <v>53</v>
      </c>
      <c r="H6" s="14" t="s">
        <v>53</v>
      </c>
      <c r="I6" s="14" t="s">
        <v>53</v>
      </c>
      <c r="J6" s="14" t="s">
        <v>53</v>
      </c>
    </row>
    <row r="7" spans="1:10" ht="15" customHeight="1" x14ac:dyDescent="0.3">
      <c r="A7" s="8">
        <v>16</v>
      </c>
      <c r="B7" s="8" t="s">
        <v>6</v>
      </c>
      <c r="C7" s="14" t="s">
        <v>53</v>
      </c>
      <c r="D7" s="14" t="s">
        <v>53</v>
      </c>
      <c r="E7" s="17">
        <v>90.174230801068703</v>
      </c>
      <c r="F7" s="14" t="s">
        <v>53</v>
      </c>
      <c r="G7" s="14" t="s">
        <v>53</v>
      </c>
      <c r="H7" s="14" t="s">
        <v>53</v>
      </c>
      <c r="I7" s="14" t="s">
        <v>53</v>
      </c>
      <c r="J7" s="14" t="s">
        <v>53</v>
      </c>
    </row>
    <row r="8" spans="1:10" ht="15" customHeight="1" x14ac:dyDescent="0.3">
      <c r="A8" s="8">
        <v>17</v>
      </c>
      <c r="B8" s="8" t="s">
        <v>19</v>
      </c>
      <c r="C8" s="14" t="s">
        <v>53</v>
      </c>
      <c r="D8" s="14" t="s">
        <v>53</v>
      </c>
      <c r="E8" s="17">
        <v>14.6257629248437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</row>
    <row r="9" spans="1:10" ht="15" customHeight="1" x14ac:dyDescent="0.3">
      <c r="A9" s="8">
        <v>18</v>
      </c>
      <c r="B9" s="8" t="s">
        <v>7</v>
      </c>
      <c r="C9" s="14" t="s">
        <v>53</v>
      </c>
      <c r="D9" s="14" t="s">
        <v>53</v>
      </c>
      <c r="E9" s="17">
        <v>437.678085693546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</row>
    <row r="10" spans="1:10" ht="15" customHeight="1" x14ac:dyDescent="0.3">
      <c r="A10" s="8">
        <v>19</v>
      </c>
      <c r="B10" s="8" t="s">
        <v>8</v>
      </c>
      <c r="C10" s="14" t="s">
        <v>53</v>
      </c>
      <c r="D10" s="14" t="s">
        <v>53</v>
      </c>
      <c r="E10" s="17">
        <v>5.0294006751999598</v>
      </c>
      <c r="F10" s="14" t="s">
        <v>53</v>
      </c>
      <c r="G10" s="14" t="s">
        <v>53</v>
      </c>
      <c r="H10" s="14" t="s">
        <v>53</v>
      </c>
      <c r="I10" s="14" t="s">
        <v>53</v>
      </c>
      <c r="J10" s="14" t="s">
        <v>53</v>
      </c>
    </row>
    <row r="11" spans="1:10" ht="15" customHeight="1" x14ac:dyDescent="0.25">
      <c r="A11" s="64"/>
      <c r="B11" s="64"/>
      <c r="C11" s="11">
        <f>SUM(C2:C10)</f>
        <v>241.92541559066552</v>
      </c>
      <c r="D11" s="11">
        <f t="shared" ref="D11:G11" si="4">SUM(D2:D10)</f>
        <v>384.85590343989531</v>
      </c>
      <c r="E11" s="11">
        <f t="shared" si="4"/>
        <v>2587.5981062126048</v>
      </c>
      <c r="F11" s="11">
        <f t="shared" si="4"/>
        <v>142.93048784922979</v>
      </c>
      <c r="G11" s="11">
        <f t="shared" si="4"/>
        <v>241.92541559066552</v>
      </c>
      <c r="H11" s="19">
        <f t="shared" si="1"/>
        <v>0.87052586778798047</v>
      </c>
      <c r="I11" s="19">
        <f t="shared" si="2"/>
        <v>4.8085012378690874E-2</v>
      </c>
      <c r="J11" s="19">
        <f t="shared" si="3"/>
        <v>8.1389119833328638E-2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9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10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  <c r="J2" s="13" t="s">
        <v>53</v>
      </c>
    </row>
    <row r="3" spans="1:10" ht="15" customHeight="1" x14ac:dyDescent="0.3">
      <c r="A3" s="8">
        <v>12</v>
      </c>
      <c r="B3" s="8" t="s">
        <v>11</v>
      </c>
      <c r="C3" s="17">
        <v>97.947916598176008</v>
      </c>
      <c r="D3" s="17">
        <v>144.833780203874</v>
      </c>
      <c r="E3" s="17">
        <v>1198.8055649214759</v>
      </c>
      <c r="F3" s="17">
        <v>46.885863605697992</v>
      </c>
      <c r="G3" s="17">
        <v>97.947916598176008</v>
      </c>
      <c r="H3" s="18">
        <f t="shared" ref="H3:H11" si="0">E3/SUM($E3:$G3)</f>
        <v>0.89220784526046881</v>
      </c>
      <c r="I3" s="18">
        <f t="shared" ref="I3:I11" si="1">F3/SUM($E3:$G3)</f>
        <v>3.4894678974530878E-2</v>
      </c>
      <c r="J3" s="18">
        <f t="shared" ref="J3:J11" si="2">G3/SUM($E3:$G3)</f>
        <v>7.2897475765000247E-2</v>
      </c>
    </row>
    <row r="4" spans="1:10" ht="15" customHeight="1" x14ac:dyDescent="0.3">
      <c r="A4" s="8">
        <v>13</v>
      </c>
      <c r="B4" s="8" t="s">
        <v>12</v>
      </c>
      <c r="C4" s="14" t="s">
        <v>53</v>
      </c>
      <c r="D4" s="14" t="s">
        <v>53</v>
      </c>
      <c r="E4" s="14" t="s">
        <v>53</v>
      </c>
      <c r="F4" s="14" t="s">
        <v>53</v>
      </c>
      <c r="G4" s="14" t="s">
        <v>53</v>
      </c>
      <c r="H4" s="14" t="s">
        <v>53</v>
      </c>
      <c r="I4" s="14" t="s">
        <v>53</v>
      </c>
      <c r="J4" s="14" t="s">
        <v>53</v>
      </c>
    </row>
    <row r="5" spans="1:10" ht="15" customHeight="1" x14ac:dyDescent="0.3">
      <c r="A5" s="8">
        <v>21</v>
      </c>
      <c r="B5" s="8" t="s">
        <v>13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  <c r="J5" s="14" t="s">
        <v>53</v>
      </c>
    </row>
    <row r="6" spans="1:10" ht="15" customHeight="1" x14ac:dyDescent="0.3">
      <c r="A6" s="8">
        <v>22</v>
      </c>
      <c r="B6" s="8" t="s">
        <v>14</v>
      </c>
      <c r="C6" s="17">
        <v>77.563909336472705</v>
      </c>
      <c r="D6" s="17">
        <v>118.75876683536301</v>
      </c>
      <c r="E6" s="17">
        <v>580.540626866818</v>
      </c>
      <c r="F6" s="17">
        <v>41.1948574988903</v>
      </c>
      <c r="G6" s="17">
        <v>77.563909336472705</v>
      </c>
      <c r="H6" s="18">
        <f t="shared" si="0"/>
        <v>0.83017464636049676</v>
      </c>
      <c r="I6" s="18">
        <f t="shared" si="1"/>
        <v>5.8908756206407412E-2</v>
      </c>
      <c r="J6" s="18">
        <f t="shared" si="2"/>
        <v>0.11091659743309568</v>
      </c>
    </row>
    <row r="7" spans="1:10" ht="15" customHeight="1" x14ac:dyDescent="0.3">
      <c r="A7" s="8">
        <v>23</v>
      </c>
      <c r="B7" s="8" t="s">
        <v>15</v>
      </c>
      <c r="C7" s="17">
        <v>26.744728542727803</v>
      </c>
      <c r="D7" s="17">
        <v>53.903559047720698</v>
      </c>
      <c r="E7" s="17">
        <v>442.3830359447573</v>
      </c>
      <c r="F7" s="17">
        <v>27.158830504992896</v>
      </c>
      <c r="G7" s="17">
        <v>26.744728542727803</v>
      </c>
      <c r="H7" s="18">
        <f t="shared" si="0"/>
        <v>0.89138622805530809</v>
      </c>
      <c r="I7" s="18">
        <f t="shared" si="1"/>
        <v>5.4724086402947333E-2</v>
      </c>
      <c r="J7" s="18">
        <f t="shared" si="2"/>
        <v>5.3889685541744607E-2</v>
      </c>
    </row>
    <row r="8" spans="1:10" ht="15" customHeight="1" x14ac:dyDescent="0.3">
      <c r="A8" s="8">
        <v>31</v>
      </c>
      <c r="B8" s="8" t="s">
        <v>16</v>
      </c>
      <c r="C8" s="17">
        <v>12.5412347209869</v>
      </c>
      <c r="D8" s="17">
        <v>20.487473565270999</v>
      </c>
      <c r="E8" s="17">
        <v>129.31002938537503</v>
      </c>
      <c r="F8" s="17">
        <v>7.9462388442840997</v>
      </c>
      <c r="G8" s="17">
        <v>12.5412347209869</v>
      </c>
      <c r="H8" s="18">
        <f t="shared" si="0"/>
        <v>0.86323220907079456</v>
      </c>
      <c r="I8" s="18">
        <f t="shared" si="1"/>
        <v>5.3046537410587929E-2</v>
      </c>
      <c r="J8" s="18">
        <f t="shared" si="2"/>
        <v>8.3721253518617575E-2</v>
      </c>
    </row>
    <row r="9" spans="1:10" ht="15" customHeight="1" x14ac:dyDescent="0.3">
      <c r="A9" s="8">
        <v>32</v>
      </c>
      <c r="B9" s="8" t="s">
        <v>17</v>
      </c>
      <c r="C9" s="17">
        <v>24.522083030172499</v>
      </c>
      <c r="D9" s="17">
        <v>41.894842677120401</v>
      </c>
      <c r="E9" s="17">
        <v>215.53267034137056</v>
      </c>
      <c r="F9" s="17">
        <v>17.372759646947902</v>
      </c>
      <c r="G9" s="17">
        <v>24.522083030172499</v>
      </c>
      <c r="H9" s="18">
        <f t="shared" si="0"/>
        <v>0.83725576887303765</v>
      </c>
      <c r="I9" s="18">
        <f t="shared" si="1"/>
        <v>6.74860252629641E-2</v>
      </c>
      <c r="J9" s="18">
        <f t="shared" si="2"/>
        <v>9.5258205863998233E-2</v>
      </c>
    </row>
    <row r="10" spans="1:10" ht="15" customHeight="1" x14ac:dyDescent="0.3">
      <c r="A10" s="8">
        <v>33</v>
      </c>
      <c r="B10" s="8" t="s">
        <v>18</v>
      </c>
      <c r="C10" s="17">
        <v>2.6055433621302302</v>
      </c>
      <c r="D10" s="17">
        <v>4.9774811105463801</v>
      </c>
      <c r="E10" s="17">
        <v>21.02617875280702</v>
      </c>
      <c r="F10" s="17">
        <v>2.3719377484161499</v>
      </c>
      <c r="G10" s="17">
        <v>2.6055433621302302</v>
      </c>
      <c r="H10" s="18">
        <f t="shared" si="0"/>
        <v>0.80858536311032603</v>
      </c>
      <c r="I10" s="18">
        <f t="shared" si="1"/>
        <v>9.1215535077771456E-2</v>
      </c>
      <c r="J10" s="18">
        <f t="shared" si="2"/>
        <v>0.1001991018119025</v>
      </c>
    </row>
    <row r="11" spans="1:10" ht="15" customHeight="1" x14ac:dyDescent="0.25">
      <c r="A11" s="64"/>
      <c r="B11" s="64"/>
      <c r="C11" s="11">
        <f>SUM(C2:C10)</f>
        <v>241.92541559066612</v>
      </c>
      <c r="D11" s="11">
        <f t="shared" ref="D11:G11" si="3">SUM(D2:D10)</f>
        <v>384.85590343989543</v>
      </c>
      <c r="E11" s="11">
        <f t="shared" si="3"/>
        <v>2587.5981062126039</v>
      </c>
      <c r="F11" s="11">
        <f t="shared" si="3"/>
        <v>142.93048784922934</v>
      </c>
      <c r="G11" s="11">
        <f t="shared" si="3"/>
        <v>241.92541559066612</v>
      </c>
      <c r="H11" s="19">
        <f t="shared" si="0"/>
        <v>0.87052586778798047</v>
      </c>
      <c r="I11" s="19">
        <f t="shared" si="1"/>
        <v>4.8085012378690735E-2</v>
      </c>
      <c r="J11" s="19">
        <f t="shared" si="2"/>
        <v>8.138911983332886E-2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58.645613018587603</v>
      </c>
      <c r="D2" s="21">
        <v>233.36431139051999</v>
      </c>
      <c r="E2" s="15">
        <v>244.33358949355903</v>
      </c>
      <c r="F2" s="15">
        <v>319.44896426333798</v>
      </c>
      <c r="G2" s="15">
        <v>228.44313408027301</v>
      </c>
      <c r="H2" s="16">
        <v>5.408936245608819E-2</v>
      </c>
      <c r="I2" s="16">
        <v>0.21523394800420248</v>
      </c>
      <c r="J2" s="16">
        <v>0.22535100925836413</v>
      </c>
      <c r="K2" s="16">
        <v>0.29463057720592289</v>
      </c>
      <c r="L2" s="16">
        <v>0.21069510307542225</v>
      </c>
    </row>
    <row r="3" spans="1:12" ht="15" customHeight="1" x14ac:dyDescent="0.3">
      <c r="A3" s="22">
        <v>12</v>
      </c>
      <c r="B3" s="22" t="s">
        <v>2</v>
      </c>
      <c r="C3" s="23">
        <v>6.6948865972788001</v>
      </c>
      <c r="D3" s="23">
        <v>77.137296951957495</v>
      </c>
      <c r="E3" s="17">
        <v>138.80759278973002</v>
      </c>
      <c r="F3" s="17">
        <v>105.75765153027</v>
      </c>
      <c r="G3" s="17">
        <v>97.852693766892699</v>
      </c>
      <c r="H3" s="18">
        <v>1.5706474338543254E-2</v>
      </c>
      <c r="I3" s="18">
        <v>0.18096721393502901</v>
      </c>
      <c r="J3" s="18">
        <v>0.32564821860209103</v>
      </c>
      <c r="K3" s="18">
        <v>0.24811172164438855</v>
      </c>
      <c r="L3" s="18">
        <v>0.22956637147994821</v>
      </c>
    </row>
    <row r="4" spans="1:12" ht="15" customHeight="1" x14ac:dyDescent="0.3">
      <c r="A4" s="22">
        <v>13</v>
      </c>
      <c r="B4" s="22" t="s">
        <v>3</v>
      </c>
      <c r="C4" s="23">
        <v>16.1999911424132</v>
      </c>
      <c r="D4" s="23">
        <v>25.088165519812602</v>
      </c>
      <c r="E4" s="17">
        <v>28.270084987669897</v>
      </c>
      <c r="F4" s="17">
        <v>51.794973161092997</v>
      </c>
      <c r="G4" s="17">
        <v>19.2329085785525</v>
      </c>
      <c r="H4" s="18">
        <v>0.11523179352151043</v>
      </c>
      <c r="I4" s="18">
        <v>0.17845406726450086</v>
      </c>
      <c r="J4" s="18">
        <v>0.20108730723969181</v>
      </c>
      <c r="K4" s="18">
        <v>0.36842166148630173</v>
      </c>
      <c r="L4" s="18">
        <v>0.13680517048799509</v>
      </c>
    </row>
    <row r="5" spans="1:12" ht="15" customHeight="1" x14ac:dyDescent="0.3">
      <c r="A5" s="22">
        <v>14</v>
      </c>
      <c r="B5" s="22" t="s">
        <v>4</v>
      </c>
      <c r="C5" s="23">
        <v>28.542921389683201</v>
      </c>
      <c r="D5" s="23">
        <v>19.900372233525598</v>
      </c>
      <c r="E5" s="17">
        <v>37.292894561667502</v>
      </c>
      <c r="F5" s="17">
        <v>275.56269928970596</v>
      </c>
      <c r="G5" s="17">
        <v>65.04845262091591</v>
      </c>
      <c r="H5" s="18">
        <v>6.6947577023207958E-2</v>
      </c>
      <c r="I5" s="18">
        <v>4.667643107394099E-2</v>
      </c>
      <c r="J5" s="18">
        <v>8.7470686584591367E-2</v>
      </c>
      <c r="K5" s="18">
        <v>0.64633380667505103</v>
      </c>
      <c r="L5" s="18">
        <v>0.15257149864320863</v>
      </c>
    </row>
    <row r="6" spans="1:12" ht="15" customHeight="1" x14ac:dyDescent="0.3">
      <c r="A6" s="22">
        <v>15</v>
      </c>
      <c r="B6" s="22" t="s">
        <v>5</v>
      </c>
      <c r="C6" s="23">
        <v>22.486609847368399</v>
      </c>
      <c r="D6" s="23">
        <v>78.4280934483442</v>
      </c>
      <c r="E6" s="17">
        <v>69.198705314599692</v>
      </c>
      <c r="F6" s="17">
        <v>95.715622538343098</v>
      </c>
      <c r="G6" s="17">
        <v>81.698301041745395</v>
      </c>
      <c r="H6" s="18">
        <v>6.4704579365425549E-2</v>
      </c>
      <c r="I6" s="18">
        <v>0.22567460508509177</v>
      </c>
      <c r="J6" s="18">
        <v>0.19911730360444743</v>
      </c>
      <c r="K6" s="18">
        <v>0.27541897765296663</v>
      </c>
      <c r="L6" s="18">
        <v>0.23508453429206863</v>
      </c>
    </row>
    <row r="7" spans="1:12" ht="15" customHeight="1" x14ac:dyDescent="0.3">
      <c r="A7" s="22">
        <v>16</v>
      </c>
      <c r="B7" s="22" t="s">
        <v>6</v>
      </c>
      <c r="C7" s="23">
        <v>7.268900780963989</v>
      </c>
      <c r="D7" s="23">
        <v>19.976512609438302</v>
      </c>
      <c r="E7" s="17">
        <v>31.488223184911501</v>
      </c>
      <c r="F7" s="17">
        <v>25.776306698055599</v>
      </c>
      <c r="G7" s="17">
        <v>5.66428752769865</v>
      </c>
      <c r="H7" s="18">
        <v>8.0609512455945387E-2</v>
      </c>
      <c r="I7" s="18">
        <v>0.22153238715734844</v>
      </c>
      <c r="J7" s="18">
        <v>0.34919314426287901</v>
      </c>
      <c r="K7" s="18">
        <v>0.28585003131238573</v>
      </c>
      <c r="L7" s="18">
        <v>6.2814924811441367E-2</v>
      </c>
    </row>
    <row r="8" spans="1:12" ht="15" customHeight="1" x14ac:dyDescent="0.3">
      <c r="A8" s="22">
        <v>17</v>
      </c>
      <c r="B8" s="22" t="s">
        <v>5</v>
      </c>
      <c r="C8" s="23">
        <v>0</v>
      </c>
      <c r="D8" s="23">
        <v>0</v>
      </c>
      <c r="E8" s="17">
        <v>0</v>
      </c>
      <c r="F8" s="17">
        <v>5.8189886615842097</v>
      </c>
      <c r="G8" s="17">
        <v>8.8067742632595305</v>
      </c>
      <c r="H8" s="18">
        <v>0</v>
      </c>
      <c r="I8" s="18">
        <v>0</v>
      </c>
      <c r="J8" s="18">
        <v>0</v>
      </c>
      <c r="K8" s="18">
        <v>0.39785881198032469</v>
      </c>
      <c r="L8" s="18">
        <v>0.6021411880196752</v>
      </c>
    </row>
    <row r="9" spans="1:12" ht="15" customHeight="1" x14ac:dyDescent="0.3">
      <c r="A9" s="22">
        <v>18</v>
      </c>
      <c r="B9" s="22" t="s">
        <v>7</v>
      </c>
      <c r="C9" s="23">
        <v>46.669642024247501</v>
      </c>
      <c r="D9" s="23">
        <v>107.29891811796999</v>
      </c>
      <c r="E9" s="17">
        <v>86.903682042965997</v>
      </c>
      <c r="F9" s="17">
        <v>123.08413410185699</v>
      </c>
      <c r="G9" s="17">
        <v>73.7217094064995</v>
      </c>
      <c r="H9" s="18">
        <v>0.10663006339532694</v>
      </c>
      <c r="I9" s="18">
        <v>0.24515487895160501</v>
      </c>
      <c r="J9" s="18">
        <v>0.19855616464155237</v>
      </c>
      <c r="K9" s="18">
        <v>0.28122069193119231</v>
      </c>
      <c r="L9" s="18">
        <v>0.1684382010803234</v>
      </c>
    </row>
    <row r="10" spans="1:12" ht="15" customHeight="1" x14ac:dyDescent="0.3">
      <c r="A10" s="8">
        <v>19</v>
      </c>
      <c r="B10" s="8" t="s">
        <v>8</v>
      </c>
      <c r="C10" s="23">
        <v>1.7144973992812698</v>
      </c>
      <c r="D10" s="23">
        <v>2.7117184216130501</v>
      </c>
      <c r="E10" s="17">
        <v>0.60318485430563795</v>
      </c>
      <c r="F10" s="17">
        <v>0</v>
      </c>
      <c r="G10" s="17">
        <v>0</v>
      </c>
      <c r="H10" s="18">
        <v>0.34089497139002656</v>
      </c>
      <c r="I10" s="18">
        <v>0.5391732726693601</v>
      </c>
      <c r="J10" s="18">
        <v>0.11993175594061349</v>
      </c>
      <c r="K10" s="18">
        <v>0</v>
      </c>
      <c r="L10" s="18">
        <v>0</v>
      </c>
    </row>
    <row r="11" spans="1:12" ht="15" customHeight="1" x14ac:dyDescent="0.25">
      <c r="A11" s="64"/>
      <c r="B11" s="64"/>
      <c r="C11" s="24">
        <f t="shared" ref="C11:G11" si="0">SUM(C2:C10)</f>
        <v>188.22306219982397</v>
      </c>
      <c r="D11" s="24">
        <f t="shared" si="0"/>
        <v>563.90538869318118</v>
      </c>
      <c r="E11" s="11">
        <f t="shared" si="0"/>
        <v>636.89795722940914</v>
      </c>
      <c r="F11" s="11">
        <f t="shared" si="0"/>
        <v>1002.9593402442467</v>
      </c>
      <c r="G11" s="11">
        <f t="shared" si="0"/>
        <v>580.46826128583712</v>
      </c>
      <c r="H11" s="19">
        <v>6.3322447240093269E-2</v>
      </c>
      <c r="I11" s="19">
        <v>0.18971038302426282</v>
      </c>
      <c r="J11" s="19">
        <v>0.21426671536757175</v>
      </c>
      <c r="K11" s="19">
        <v>0.33741795061835128</v>
      </c>
      <c r="L11" s="19">
        <v>0.195282503749721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1086.106286</v>
      </c>
      <c r="D2" s="15">
        <v>1084.23561224628</v>
      </c>
      <c r="E2" s="15">
        <f t="shared" ref="E2:E11" si="0">ROUND(D2,0)-ROUND(C2,0)</f>
        <v>-2</v>
      </c>
      <c r="F2" s="26">
        <f t="shared" ref="F2:F11" si="1">D2/C2-1</f>
        <v>-1.7223671180557343E-3</v>
      </c>
    </row>
    <row r="3" spans="1:6" ht="15" customHeight="1" x14ac:dyDescent="0.3">
      <c r="A3" s="8">
        <v>12</v>
      </c>
      <c r="B3" s="8" t="s">
        <v>2</v>
      </c>
      <c r="C3" s="17">
        <v>424.16344699999996</v>
      </c>
      <c r="D3" s="17">
        <v>426.25012163612303</v>
      </c>
      <c r="E3" s="17">
        <f t="shared" si="0"/>
        <v>2</v>
      </c>
      <c r="F3" s="27">
        <f t="shared" si="1"/>
        <v>4.9195060321240991E-3</v>
      </c>
    </row>
    <row r="4" spans="1:6" ht="15" customHeight="1" x14ac:dyDescent="0.3">
      <c r="A4" s="8">
        <v>13</v>
      </c>
      <c r="B4" s="8" t="s">
        <v>3</v>
      </c>
      <c r="C4" s="17">
        <v>144.30807730000001</v>
      </c>
      <c r="D4" s="17">
        <v>140.58612338954399</v>
      </c>
      <c r="E4" s="17">
        <f t="shared" si="0"/>
        <v>-3</v>
      </c>
      <c r="F4" s="27">
        <f t="shared" si="1"/>
        <v>-2.5791722681735352E-2</v>
      </c>
    </row>
    <row r="5" spans="1:6" ht="15" customHeight="1" x14ac:dyDescent="0.3">
      <c r="A5" s="8">
        <v>14</v>
      </c>
      <c r="B5" s="8" t="s">
        <v>4</v>
      </c>
      <c r="C5" s="17">
        <v>421.72222170000003</v>
      </c>
      <c r="D5" s="17">
        <v>426.34734009549805</v>
      </c>
      <c r="E5" s="17">
        <f t="shared" si="0"/>
        <v>4</v>
      </c>
      <c r="F5" s="27">
        <f t="shared" si="1"/>
        <v>1.0967215284159781E-2</v>
      </c>
    </row>
    <row r="6" spans="1:6" ht="15" customHeight="1" x14ac:dyDescent="0.3">
      <c r="A6" s="8">
        <v>15</v>
      </c>
      <c r="B6" s="8" t="s">
        <v>5</v>
      </c>
      <c r="C6" s="17">
        <v>348.84098599999999</v>
      </c>
      <c r="D6" s="17">
        <v>347.52733219039601</v>
      </c>
      <c r="E6" s="17">
        <f t="shared" si="0"/>
        <v>-1</v>
      </c>
      <c r="F6" s="27">
        <f t="shared" si="1"/>
        <v>-3.7657668173314285E-3</v>
      </c>
    </row>
    <row r="7" spans="1:6" ht="15" customHeight="1" x14ac:dyDescent="0.3">
      <c r="A7" s="8">
        <v>16</v>
      </c>
      <c r="B7" s="8" t="s">
        <v>6</v>
      </c>
      <c r="C7" s="17">
        <v>109.91626200000002</v>
      </c>
      <c r="D7" s="17">
        <v>90.174230801068703</v>
      </c>
      <c r="E7" s="17">
        <f t="shared" si="0"/>
        <v>-20</v>
      </c>
      <c r="F7" s="27">
        <f t="shared" si="1"/>
        <v>-0.17960973963007687</v>
      </c>
    </row>
    <row r="8" spans="1:6" ht="15" customHeight="1" x14ac:dyDescent="0.3">
      <c r="A8" s="8">
        <v>17</v>
      </c>
      <c r="B8" s="8" t="s">
        <v>19</v>
      </c>
      <c r="C8" s="17">
        <v>14.88646527</v>
      </c>
      <c r="D8" s="17">
        <v>14.6257629248437</v>
      </c>
      <c r="E8" s="17">
        <f t="shared" si="0"/>
        <v>0</v>
      </c>
      <c r="F8" s="27">
        <f t="shared" si="1"/>
        <v>-1.7512709728459308E-2</v>
      </c>
    </row>
    <row r="9" spans="1:6" ht="15" customHeight="1" x14ac:dyDescent="0.3">
      <c r="A9" s="8">
        <v>18</v>
      </c>
      <c r="B9" s="8" t="s">
        <v>7</v>
      </c>
      <c r="C9" s="17">
        <v>414.04353739999999</v>
      </c>
      <c r="D9" s="17">
        <v>437.678085693546</v>
      </c>
      <c r="E9" s="17">
        <f t="shared" si="0"/>
        <v>24</v>
      </c>
      <c r="F9" s="27">
        <f t="shared" si="1"/>
        <v>5.70822779699931E-2</v>
      </c>
    </row>
    <row r="10" spans="1:6" ht="15" customHeight="1" x14ac:dyDescent="0.3">
      <c r="A10" s="8">
        <v>19</v>
      </c>
      <c r="B10" s="8" t="s">
        <v>8</v>
      </c>
      <c r="C10" s="17">
        <v>7.5527585430000004</v>
      </c>
      <c r="D10" s="17">
        <v>5.0294006751999598</v>
      </c>
      <c r="E10" s="17">
        <f t="shared" si="0"/>
        <v>-3</v>
      </c>
      <c r="F10" s="27">
        <f t="shared" si="1"/>
        <v>-0.33409751595180059</v>
      </c>
    </row>
    <row r="11" spans="1:6" ht="15" customHeight="1" x14ac:dyDescent="0.25">
      <c r="A11" s="64"/>
      <c r="B11" s="64"/>
      <c r="C11" s="11">
        <f t="shared" ref="C11:D11" si="2">SUM(C2:C10)</f>
        <v>2971.5400412129998</v>
      </c>
      <c r="D11" s="11">
        <f t="shared" si="2"/>
        <v>2972.4540096525002</v>
      </c>
      <c r="E11" s="25">
        <f t="shared" si="0"/>
        <v>0</v>
      </c>
      <c r="F11" s="28">
        <f t="shared" si="1"/>
        <v>3.0757399423331222E-4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2022-08-30T11:27:50Z</dcterms:created>
  <dcterms:modified xsi:type="dcterms:W3CDTF">2022-10-24T13:24:28Z</dcterms:modified>
</cp:coreProperties>
</file>