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CB1CA4F5-0506-4EF9-ABD4-F0E322B8B28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2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externalReferences>
    <externalReference r:id="rId9"/>
  </externalReferences>
  <definedNames>
    <definedName name="aa" localSheetId="1">#REF!</definedName>
    <definedName name="aa">#REF!</definedName>
    <definedName name="Auswertung_GdeTypen_CH00" localSheetId="1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10" i="2"/>
  <c r="E2" i="2"/>
  <c r="E3" i="2"/>
  <c r="E4" i="2"/>
  <c r="E5" i="2"/>
  <c r="E6" i="2"/>
  <c r="E7" i="2"/>
  <c r="E10" i="2"/>
  <c r="C11" i="2"/>
  <c r="D11" i="2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9" i="5"/>
  <c r="I9" i="5"/>
  <c r="J9" i="5"/>
  <c r="I2" i="5"/>
  <c r="J2" i="5"/>
  <c r="H2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I3" i="8"/>
  <c r="I4" i="8"/>
  <c r="I5" i="8"/>
  <c r="I6" i="8"/>
  <c r="I7" i="8"/>
  <c r="I9" i="8"/>
  <c r="I2" i="8"/>
  <c r="H3" i="8"/>
  <c r="H4" i="8"/>
  <c r="H5" i="8"/>
  <c r="H6" i="8"/>
  <c r="H7" i="8"/>
  <c r="H9" i="8"/>
  <c r="H2" i="8"/>
  <c r="G3" i="8"/>
  <c r="G4" i="8"/>
  <c r="G5" i="8"/>
  <c r="G6" i="8"/>
  <c r="G7" i="8"/>
  <c r="G9" i="8"/>
  <c r="G2" i="8"/>
  <c r="F11" i="9"/>
  <c r="E11" i="9"/>
  <c r="C11" i="9"/>
  <c r="I3" i="9"/>
  <c r="I4" i="9"/>
  <c r="I5" i="9"/>
  <c r="I6" i="9"/>
  <c r="I7" i="9"/>
  <c r="I8" i="9"/>
  <c r="I10" i="9"/>
  <c r="I2" i="9"/>
  <c r="H3" i="9"/>
  <c r="H4" i="9"/>
  <c r="H5" i="9"/>
  <c r="H6" i="9"/>
  <c r="H7" i="9"/>
  <c r="H8" i="9"/>
  <c r="H10" i="9"/>
  <c r="H2" i="9"/>
  <c r="G3" i="9"/>
  <c r="G4" i="9"/>
  <c r="G5" i="9"/>
  <c r="G6" i="9"/>
  <c r="G7" i="9"/>
  <c r="G8" i="9"/>
  <c r="G10" i="9"/>
  <c r="G2" i="9"/>
  <c r="F11" i="2" l="1"/>
  <c r="E11" i="2"/>
  <c r="I11" i="5"/>
  <c r="J11" i="5"/>
  <c r="H11" i="5"/>
  <c r="I11" i="7"/>
  <c r="H11" i="7"/>
  <c r="J11" i="7"/>
  <c r="D9" i="8"/>
  <c r="H11" i="8"/>
  <c r="D2" i="8"/>
  <c r="D6" i="8"/>
  <c r="G11" i="8"/>
  <c r="I11" i="8"/>
  <c r="D3" i="8"/>
  <c r="D4" i="8"/>
  <c r="D5" i="8"/>
  <c r="D7" i="8"/>
  <c r="D10" i="9"/>
  <c r="G11" i="9"/>
  <c r="H11" i="9"/>
  <c r="I11" i="9"/>
  <c r="D2" i="9"/>
  <c r="D4" i="9"/>
  <c r="D6" i="9"/>
  <c r="D7" i="9"/>
  <c r="D5" i="9"/>
  <c r="D8" i="9"/>
  <c r="D3" i="9"/>
</calcChain>
</file>

<file path=xl/sharedStrings.xml><?xml version="1.0" encoding="utf-8"?>
<sst xmlns="http://schemas.openxmlformats.org/spreadsheetml/2006/main" count="311" uniqueCount="131">
  <si>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</si>
  <si>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</si>
  <si>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</si>
  <si>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</si>
  <si>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</si>
  <si>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</si>
  <si>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</si>
  <si>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</si>
  <si>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</si>
  <si>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</si>
  <si>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</si>
  <si>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</si>
  <si>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</si>
  <si>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</si>
  <si>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</si>
  <si>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</si>
  <si>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</si>
  <si>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</si>
  <si>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</si>
  <si>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</si>
  <si>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</si>
  <si>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</si>
  <si>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</si>
  <si>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</si>
  <si>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</si>
  <si>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</si>
  <si>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</si>
  <si>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</si>
  <si>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</si>
  <si>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</si>
  <si>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</si>
  <si>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</si>
  <si>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</si>
  <si>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</si>
  <si>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</si>
  <si>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</si>
  <si>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</si>
  <si>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</si>
  <si>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</si>
  <si>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</si>
  <si>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</si>
  <si>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</si>
  <si>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</si>
  <si>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</si>
  <si>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</si>
  <si>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</si>
  <si>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</si>
  <si>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</si>
  <si>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</si>
  <si>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</si>
  <si>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</si>
  <si>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</si>
  <si>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</si>
  <si>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</si>
  <si>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</si>
  <si>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</si>
  <si>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</si>
  <si>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</si>
  <si>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</si>
  <si>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ja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</si>
  <si>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</si>
  <si>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</si>
  <si>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</si>
  <si>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</si>
  <si>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</si>
  <si>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</si>
  <si>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</si>
  <si>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</si>
  <si>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</si>
  <si>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</si>
  <si>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</si>
  <si>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</si>
  <si>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</si>
  <si>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</si>
  <si>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</si>
  <si>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</si>
  <si>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</si>
  <si>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</si>
  <si>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</si>
  <si>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</si>
  <si>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</si>
  <si>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</si>
  <si>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</si>
  <si>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</si>
  <si>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</si>
  <si>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</si>
  <si>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</si>
  <si>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</si>
  <si>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</si>
  <si>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</si>
  <si>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</si>
  <si>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</si>
  <si>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</si>
  <si>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</si>
  <si>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</si>
  <si>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</si>
  <si>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</si>
  <si>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</si>
  <si>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</si>
  <si>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</si>
  <si>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</si>
  <si>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</si>
  <si>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</si>
  <si>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</si>
  <si>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</si>
  <si>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</si>
  <si>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</si>
  <si>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</si>
  <si>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</si>
  <si>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</si>
  <si>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</si>
  <si>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</si>
  <si>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</si>
  <si>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</si>
  <si>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</si>
  <si>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SO</t>
  </si>
  <si>
    <t>keine. Die Verkehrsflächen sind ausgeschnitten.</t>
  </si>
  <si>
    <t>Die Golfplätze sind in der Bauzonenstatistik den Nichtbauzonen zugeordnet.</t>
  </si>
  <si>
    <t>33 ha Weilerzonen sind neu den eingeschränkten Bauzonen zugeordnet (2017 den Mischzonen) &gt; siehe Blatt "Vergleich 2017_2022", Code_HN 16</t>
  </si>
  <si>
    <t>15 ha "Landwirtschaftliche Kernzonen" sind neu den eingeschränkten Bauzonen zugeordnet (2017 den weitere Bauzonen)  &gt; siehe Blatt "Vergleich 2017_2022", Code_HN 16/19</t>
  </si>
  <si>
    <t>194 ha eingeschränkte Bauzonen sind neu ausgeschieden (137 ha Grün- und Freihaltezonen, 57 ha kommunale Uferschutzzonen)  &gt; siehe Blatt "Vergleich 2017_2022", Code_HN 16</t>
  </si>
  <si>
    <t>27 ha Zonen für Freizeit und Erholung sind neu den Tourismus- und Freizeitzonen zugeordnet (2017 den Zonen für öffentliche Nutzungen)  &gt; siehe Blatt "Vergleich 2017_2022", Code_HN 15/17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</si>
  <si>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</si>
  <si>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</si>
  <si>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</si>
  <si>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</si>
  <si>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t>Bauzonenfläche pro Beschäftigte innerhalb der Bauzonen</t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</si>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</sst>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3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  <xf numFmtId="0" fontId="12" fillId="0" borderId="0" xfId="3"/>
    <xf numFmtId="49" fontId="12" fillId="0" borderId="4" xfId="3" applyNumberForma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2" fillId="0" borderId="5" xfId="3" applyNumberFormat="1" applyBorder="1" applyAlignment="1">
      <alignment horizontal="left" vertical="top" wrapText="1"/>
    </xf>
    <xf numFmtId="49" fontId="12" fillId="0" borderId="12" xfId="3" applyNumberForma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49" fontId="12" fillId="0" borderId="10" xfId="3" applyNumberFormat="1" applyBorder="1" applyAlignment="1">
      <alignment horizontal="left" vertical="top" wrapText="1"/>
    </xf>
    <xf numFmtId="0" fontId="12" fillId="0" borderId="0" xfId="3" applyAlignment="1">
      <alignment vertical="top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04-4C91-967D-DD919370642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4793.1342752589699</c:v>
                </c:pt>
                <c:pt idx="1">
                  <c:v>1507.0723705504402</c:v>
                </c:pt>
                <c:pt idx="2">
                  <c:v>282.69694554088699</c:v>
                </c:pt>
                <c:pt idx="3">
                  <c:v>884.24158505888693</c:v>
                </c:pt>
                <c:pt idx="4">
                  <c:v>875.99736988956704</c:v>
                </c:pt>
                <c:pt idx="5">
                  <c:v>303.230232951208</c:v>
                </c:pt>
                <c:pt idx="6">
                  <c:v>28.320341104222504</c:v>
                </c:pt>
                <c:pt idx="7" formatCode="General">
                  <c:v>0</c:v>
                </c:pt>
                <c:pt idx="8">
                  <c:v>123.340676720548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04-4C91-967D-DD9193706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4526248"/>
        <c:axId val="524526904"/>
      </c:barChart>
      <c:catAx>
        <c:axId val="5245262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4526904"/>
        <c:crosses val="autoZero"/>
        <c:auto val="1"/>
        <c:lblAlgn val="ctr"/>
        <c:lblOffset val="100"/>
        <c:noMultiLvlLbl val="0"/>
      </c:catAx>
      <c:valAx>
        <c:axId val="52452690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245262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77.643722091357091</c:v>
                </c:pt>
                <c:pt idx="1">
                  <c:v>49.259730863345503</c:v>
                </c:pt>
                <c:pt idx="2">
                  <c:v>17.1829891043214</c:v>
                </c:pt>
                <c:pt idx="3">
                  <c:v>76.507252486405491</c:v>
                </c:pt>
                <c:pt idx="4">
                  <c:v>22.310417861580099</c:v>
                </c:pt>
                <c:pt idx="5">
                  <c:v>7.2429143883629701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16-46C3-9C4E-55FFE11CFDD1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247.99006055422603</c:v>
                </c:pt>
                <c:pt idx="1">
                  <c:v>80.872094287024595</c:v>
                </c:pt>
                <c:pt idx="2">
                  <c:v>25.410580467993</c:v>
                </c:pt>
                <c:pt idx="3">
                  <c:v>92.045464428494398</c:v>
                </c:pt>
                <c:pt idx="4">
                  <c:v>88.648167231997903</c:v>
                </c:pt>
                <c:pt idx="5">
                  <c:v>20.674894148201002</c:v>
                </c:pt>
                <c:pt idx="6">
                  <c:v>1.8429944501520898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16-46C3-9C4E-55FFE11CFDD1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1339.83864794327</c:v>
                </c:pt>
                <c:pt idx="1">
                  <c:v>415.63865859482104</c:v>
                </c:pt>
                <c:pt idx="2">
                  <c:v>106.53116324614601</c:v>
                </c:pt>
                <c:pt idx="3">
                  <c:v>283.39632326878899</c:v>
                </c:pt>
                <c:pt idx="4">
                  <c:v>278.785401453639</c:v>
                </c:pt>
                <c:pt idx="5">
                  <c:v>65.711472092463211</c:v>
                </c:pt>
                <c:pt idx="6">
                  <c:v>8.3347611073814587</c:v>
                </c:pt>
                <c:pt idx="7" formatCode="General">
                  <c:v>0</c:v>
                </c:pt>
                <c:pt idx="8">
                  <c:v>30.132307796099997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16-46C3-9C4E-55FFE11CFDD1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2045.0385314543198</c:v>
                </c:pt>
                <c:pt idx="1">
                  <c:v>594.97406825121004</c:v>
                </c:pt>
                <c:pt idx="2">
                  <c:v>96.866855850481798</c:v>
                </c:pt>
                <c:pt idx="3">
                  <c:v>316.4826854584</c:v>
                </c:pt>
                <c:pt idx="4">
                  <c:v>319.076378741577</c:v>
                </c:pt>
                <c:pt idx="5">
                  <c:v>124.209697134503</c:v>
                </c:pt>
                <c:pt idx="6">
                  <c:v>16.002252620913399</c:v>
                </c:pt>
                <c:pt idx="7" formatCode="General">
                  <c:v>0</c:v>
                </c:pt>
                <c:pt idx="8">
                  <c:v>43.520298486466295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16-46C3-9C4E-55FFE11CFDD1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1082.6233132157802</c:v>
                </c:pt>
                <c:pt idx="1">
                  <c:v>366.32781855404198</c:v>
                </c:pt>
                <c:pt idx="2">
                  <c:v>36.705356871942101</c:v>
                </c:pt>
                <c:pt idx="3">
                  <c:v>115.80985941679602</c:v>
                </c:pt>
                <c:pt idx="4">
                  <c:v>167.17700460076699</c:v>
                </c:pt>
                <c:pt idx="5">
                  <c:v>85.391255187680201</c:v>
                </c:pt>
                <c:pt idx="6">
                  <c:v>2.1403329257738597</c:v>
                </c:pt>
                <c:pt idx="7" formatCode="General">
                  <c:v>0</c:v>
                </c:pt>
                <c:pt idx="8">
                  <c:v>49.688070437987299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16-46C3-9C4E-55FFE11CF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72872"/>
        <c:axId val="981073856"/>
      </c:barChart>
      <c:catAx>
        <c:axId val="9810728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3856"/>
        <c:crosses val="autoZero"/>
        <c:auto val="1"/>
        <c:lblAlgn val="ctr"/>
        <c:lblOffset val="100"/>
        <c:noMultiLvlLbl val="0"/>
      </c:catAx>
      <c:valAx>
        <c:axId val="9810738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72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30-4602-B149-5923D238E96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E30-4602-B149-5923D238E96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30-4602-B149-5923D238E9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1.6198945748742314E-2</c:v>
                </c:pt>
                <c:pt idx="1">
                  <c:v>3.2685710272396452E-2</c:v>
                </c:pt>
                <c:pt idx="2">
                  <c:v>6.0782365622823312E-2</c:v>
                </c:pt>
                <c:pt idx="3">
                  <c:v>8.6523020155527514E-2</c:v>
                </c:pt>
                <c:pt idx="4">
                  <c:v>2.5468590007744919E-2</c:v>
                </c:pt>
                <c:pt idx="5">
                  <c:v>2.3885858338961709E-2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0-4602-B149-5923D238E963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30-4602-B149-5923D238E96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E30-4602-B149-5923D238E9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5.1738600738621736E-2</c:v>
                </c:pt>
                <c:pt idx="1">
                  <c:v>5.3661719149881874E-2</c:v>
                </c:pt>
                <c:pt idx="2">
                  <c:v>8.9886292967810158E-2</c:v>
                </c:pt>
                <c:pt idx="3">
                  <c:v>0.10409538070115167</c:v>
                </c:pt>
                <c:pt idx="4">
                  <c:v>0.10119684177039709</c:v>
                </c:pt>
                <c:pt idx="5">
                  <c:v>6.8182166227229668E-2</c:v>
                </c:pt>
                <c:pt idx="6">
                  <c:v>6.5076703821106655E-2</c:v>
                </c:pt>
                <c:pt idx="7" formatCode="General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30-4602-B149-5923D238E963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E30-4602-B149-5923D238E9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0.27953288412119104</c:v>
                </c:pt>
                <c:pt idx="1">
                  <c:v>0.27579210309788449</c:v>
                </c:pt>
                <c:pt idx="2">
                  <c:v>0.3768387487962413</c:v>
                </c:pt>
                <c:pt idx="3">
                  <c:v>0.32049648880731685</c:v>
                </c:pt>
                <c:pt idx="4">
                  <c:v>0.31824913068949756</c:v>
                </c:pt>
                <c:pt idx="5">
                  <c:v>0.21670488279787115</c:v>
                </c:pt>
                <c:pt idx="6">
                  <c:v>0.29430299150384398</c:v>
                </c:pt>
                <c:pt idx="7" formatCode="General">
                  <c:v>0</c:v>
                </c:pt>
                <c:pt idx="8">
                  <c:v>0.24430146320965274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30-4602-B149-5923D238E963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30-4602-B149-5923D238E9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0.4266599711195937</c:v>
                </c:pt>
                <c:pt idx="1">
                  <c:v>0.39478798754296163</c:v>
                </c:pt>
                <c:pt idx="2">
                  <c:v>0.34265264403598827</c:v>
                </c:pt>
                <c:pt idx="3">
                  <c:v>0.3579142745670848</c:v>
                </c:pt>
                <c:pt idx="4">
                  <c:v>0.36424353509395097</c:v>
                </c:pt>
                <c:pt idx="5">
                  <c:v>0.40962174492174824</c:v>
                </c:pt>
                <c:pt idx="6">
                  <c:v>0.56504448735359536</c:v>
                </c:pt>
                <c:pt idx="7" formatCode="General">
                  <c:v>0</c:v>
                </c:pt>
                <c:pt idx="8">
                  <c:v>0.35284627621322295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30-4602-B149-5923D238E963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E30-4602-B149-5923D238E9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0.22586959827185113</c:v>
                </c:pt>
                <c:pt idx="1">
                  <c:v>0.24307247993687547</c:v>
                </c:pt>
                <c:pt idx="2">
                  <c:v>0.12983994857713693</c:v>
                </c:pt>
                <c:pt idx="3">
                  <c:v>0.13097083576891921</c:v>
                </c:pt>
                <c:pt idx="4">
                  <c:v>0.19084190243840959</c:v>
                </c:pt>
                <c:pt idx="5">
                  <c:v>0.28160534771418921</c:v>
                </c:pt>
                <c:pt idx="6">
                  <c:v>7.5575817321454117E-2</c:v>
                </c:pt>
                <c:pt idx="7" formatCode="General">
                  <c:v>0</c:v>
                </c:pt>
                <c:pt idx="8">
                  <c:v>0.4028522605771242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30-4602-B149-5923D238E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89583544"/>
        <c:axId val="689579936"/>
      </c:barChart>
      <c:catAx>
        <c:axId val="6895835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579936"/>
        <c:crosses val="autoZero"/>
        <c:auto val="1"/>
        <c:lblAlgn val="ctr"/>
        <c:lblOffset val="100"/>
        <c:noMultiLvlLbl val="0"/>
      </c:catAx>
      <c:valAx>
        <c:axId val="68957993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895835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25-4570-92B6-36A36421FA3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4801.3380210000005</c:v>
                </c:pt>
                <c:pt idx="1">
                  <c:v>1460.912069</c:v>
                </c:pt>
                <c:pt idx="2">
                  <c:v>323.75713009999998</c:v>
                </c:pt>
                <c:pt idx="3">
                  <c:v>903.5765298</c:v>
                </c:pt>
                <c:pt idx="4">
                  <c:v>915.81152159999999</c:v>
                </c:pt>
                <c:pt idx="5">
                  <c:v>43.742154310000004</c:v>
                </c:pt>
                <c:pt idx="6" formatCode="General">
                  <c:v>0</c:v>
                </c:pt>
                <c:pt idx="7">
                  <c:v>3.4822824760000004</c:v>
                </c:pt>
                <c:pt idx="8">
                  <c:v>112.6945513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5-4570-92B6-36A36421FA33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25-4570-92B6-36A36421FA3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4793.1342752589699</c:v>
                </c:pt>
                <c:pt idx="1">
                  <c:v>1507.0723705504402</c:v>
                </c:pt>
                <c:pt idx="2">
                  <c:v>282.69694554088699</c:v>
                </c:pt>
                <c:pt idx="3">
                  <c:v>884.24158505888693</c:v>
                </c:pt>
                <c:pt idx="4">
                  <c:v>875.99736988956704</c:v>
                </c:pt>
                <c:pt idx="5">
                  <c:v>303.230232951208</c:v>
                </c:pt>
                <c:pt idx="6">
                  <c:v>28.320341104222504</c:v>
                </c:pt>
                <c:pt idx="7" formatCode="General">
                  <c:v>0</c:v>
                </c:pt>
                <c:pt idx="8">
                  <c:v>123.340676720548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25-4570-92B6-36A36421F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89593056"/>
        <c:axId val="689592728"/>
      </c:barChart>
      <c:catAx>
        <c:axId val="6895930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592728"/>
        <c:crosses val="autoZero"/>
        <c:auto val="1"/>
        <c:lblAlgn val="ctr"/>
        <c:lblOffset val="100"/>
        <c:noMultiLvlLbl val="0"/>
      </c:catAx>
      <c:valAx>
        <c:axId val="6895927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89593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33-41F4-8DC9-B285CB32891B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B33-41F4-8DC9-B285CB32891B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33-41F4-8DC9-B285CB32891B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B33-41F4-8DC9-B285CB32891B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6E1-490F-A91F-732C4E5679C6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6E1-490F-A91F-732C4E5679C6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6E1-490F-A91F-732C4E5679C6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33-41F4-8DC9-B285CB32891B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F6E1-490F-A91F-732C4E5679C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B33-41F4-8DC9-B285CB32891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2B33-41F4-8DC9-B285CB32891B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B33-41F4-8DC9-B285CB32891B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2B33-41F4-8DC9-B285CB3289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33-41F4-8DC9-B285CB3289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4793.1342752589699</c:v>
                </c:pt>
                <c:pt idx="1">
                  <c:v>1507.0723705504402</c:v>
                </c:pt>
                <c:pt idx="2">
                  <c:v>282.69694554088699</c:v>
                </c:pt>
                <c:pt idx="3">
                  <c:v>884.24158505888693</c:v>
                </c:pt>
                <c:pt idx="4">
                  <c:v>875.99736988956704</c:v>
                </c:pt>
                <c:pt idx="5">
                  <c:v>303.230232951208</c:v>
                </c:pt>
                <c:pt idx="6">
                  <c:v>28.320341104222504</c:v>
                </c:pt>
                <c:pt idx="7" formatCode="General">
                  <c:v>0</c:v>
                </c:pt>
                <c:pt idx="8">
                  <c:v>123.340676720548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3-41F4-8DC9-B285CB32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470-42B1-8F9F-42683D53288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70-42B1-8F9F-42683D53288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>
                  <c:v>189.636894110589</c:v>
                </c:pt>
                <c:pt idx="1">
                  <c:v>3124.4148311664699</c:v>
                </c:pt>
                <c:pt idx="2">
                  <c:v>1367.02759000222</c:v>
                </c:pt>
                <c:pt idx="3">
                  <c:v>434.983763184861</c:v>
                </c:pt>
                <c:pt idx="4">
                  <c:v>1200.5220256811899</c:v>
                </c:pt>
                <c:pt idx="5">
                  <c:v>1023.83164821277</c:v>
                </c:pt>
                <c:pt idx="6" formatCode="General">
                  <c:v>0</c:v>
                </c:pt>
                <c:pt idx="7">
                  <c:v>1457.6170447166201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70-42B1-8F9F-42683D532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24984"/>
        <c:axId val="981018424"/>
      </c:barChart>
      <c:catAx>
        <c:axId val="981024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18424"/>
        <c:crosses val="autoZero"/>
        <c:auto val="1"/>
        <c:lblAlgn val="ctr"/>
        <c:lblOffset val="100"/>
        <c:noMultiLvlLbl val="0"/>
      </c:catAx>
      <c:valAx>
        <c:axId val="98101842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2498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9C8-4F36-8572-FB88E23E0D4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C8-4F36-8572-FB88E23E0D4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>
                  <c:v>279.45313013644119</c:v>
                </c:pt>
                <c:pt idx="1">
                  <c:v>268.52894477722708</c:v>
                </c:pt>
                <c:pt idx="2">
                  <c:v>315.1067445778807</c:v>
                </c:pt>
                <c:pt idx="3">
                  <c:v>346.68348066060491</c:v>
                </c:pt>
                <c:pt idx="4">
                  <c:v>376.88266016236264</c:v>
                </c:pt>
                <c:pt idx="5">
                  <c:v>432.94640063124575</c:v>
                </c:pt>
                <c:pt idx="6" formatCode="General">
                  <c:v>0</c:v>
                </c:pt>
                <c:pt idx="7">
                  <c:v>392.80398962935755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C8-4F36-8572-FB88E23E0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16456"/>
        <c:axId val="981021048"/>
      </c:barChart>
      <c:catAx>
        <c:axId val="9810164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21048"/>
        <c:crosses val="autoZero"/>
        <c:auto val="1"/>
        <c:lblAlgn val="ctr"/>
        <c:lblOffset val="100"/>
        <c:noMultiLvlLbl val="0"/>
      </c:catAx>
      <c:valAx>
        <c:axId val="98102104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1645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DA-4C9F-9F07-3D22E738A1E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DA-4C9F-9F07-3D22E738A1E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>
                  <c:v>200.20786962688874</c:v>
                </c:pt>
                <c:pt idx="1">
                  <c:v>163.11734281243318</c:v>
                </c:pt>
                <c:pt idx="2">
                  <c:v>200.87985511112385</c:v>
                </c:pt>
                <c:pt idx="3">
                  <c:v>260.48491717160368</c:v>
                </c:pt>
                <c:pt idx="4">
                  <c:v>290.402038142523</c:v>
                </c:pt>
                <c:pt idx="5">
                  <c:v>357.02188102408553</c:v>
                </c:pt>
                <c:pt idx="6" formatCode="General">
                  <c:v>0</c:v>
                </c:pt>
                <c:pt idx="7">
                  <c:v>261.10938748864646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A-4C9F-9F07-3D22E738A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18752"/>
        <c:axId val="981022032"/>
      </c:barChart>
      <c:catAx>
        <c:axId val="9810187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22032"/>
        <c:crosses val="autoZero"/>
        <c:auto val="1"/>
        <c:lblAlgn val="ctr"/>
        <c:lblOffset val="100"/>
        <c:noMultiLvlLbl val="0"/>
      </c:catAx>
      <c:valAx>
        <c:axId val="9810220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1875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4245.245586395803</c:v>
                </c:pt>
                <c:pt idx="1">
                  <c:v>933.91474413236813</c:v>
                </c:pt>
                <c:pt idx="2">
                  <c:v>206.78741164008107</c:v>
                </c:pt>
                <c:pt idx="3">
                  <c:v>785.33973816102446</c:v>
                </c:pt>
                <c:pt idx="4">
                  <c:v>875.99736988956704</c:v>
                </c:pt>
                <c:pt idx="5">
                  <c:v>303.230232951208</c:v>
                </c:pt>
                <c:pt idx="6">
                  <c:v>28.320341104222504</c:v>
                </c:pt>
                <c:pt idx="7" formatCode="General">
                  <c:v>0</c:v>
                </c:pt>
                <c:pt idx="8">
                  <c:v>123.340676720548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6-4FAB-A662-17A6F9F3AD1B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308.64837814327399</c:v>
                </c:pt>
                <c:pt idx="1">
                  <c:v>113.48160891926005</c:v>
                </c:pt>
                <c:pt idx="2">
                  <c:v>22.344848855268395</c:v>
                </c:pt>
                <c:pt idx="3">
                  <c:v>62.784500621338303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86-4FAB-A662-17A6F9F3AD1B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239.24031071989299</c:v>
                </c:pt>
                <c:pt idx="1">
                  <c:v>459.67601749881197</c:v>
                </c:pt>
                <c:pt idx="2">
                  <c:v>53.564685045537502</c:v>
                </c:pt>
                <c:pt idx="3">
                  <c:v>36.117346276524195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86-4FAB-A662-17A6F9F3A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15800"/>
        <c:axId val="981017768"/>
      </c:barChart>
      <c:catAx>
        <c:axId val="9810158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17768"/>
        <c:crosses val="autoZero"/>
        <c:auto val="1"/>
        <c:lblAlgn val="ctr"/>
        <c:lblOffset val="100"/>
        <c:noMultiLvlLbl val="0"/>
      </c:catAx>
      <c:valAx>
        <c:axId val="9810177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15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20-45D0-88D8-C87E2193C0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520-45D0-88D8-C87E2193C0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20-45D0-88D8-C87E2193C0C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520-45D0-88D8-C87E2193C0C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20-45D0-88D8-C87E2193C0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0.88569302310364217</c:v>
                </c:pt>
                <c:pt idx="1">
                  <c:v>0.61968805372715241</c:v>
                </c:pt>
                <c:pt idx="2">
                  <c:v>0.73148088404150458</c:v>
                </c:pt>
                <c:pt idx="3">
                  <c:v>0.88815064958602219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0-45D0-88D8-C87E2193C0CD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520-45D0-88D8-C87E2193C0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20-45D0-88D8-C87E2193C0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520-45D0-88D8-C87E2193C0C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20-45D0-88D8-C87E2193C0C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520-45D0-88D8-C87E2193C0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6.4393851792645188E-2</c:v>
                </c:pt>
                <c:pt idx="1">
                  <c:v>7.5299375887179359E-2</c:v>
                </c:pt>
                <c:pt idx="2">
                  <c:v>7.9041705995499048E-2</c:v>
                </c:pt>
                <c:pt idx="3">
                  <c:v>7.1003786388486922E-2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20-45D0-88D8-C87E2193C0CD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520-45D0-88D8-C87E2193C0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520-45D0-88D8-C87E2193C0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520-45D0-88D8-C87E2193C0C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520-45D0-88D8-C87E2193C0C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520-45D0-88D8-C87E2193C0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4.9913125103712423E-2</c:v>
                </c:pt>
                <c:pt idx="1">
                  <c:v>0.3050125703856682</c:v>
                </c:pt>
                <c:pt idx="2">
                  <c:v>0.18947740996299636</c:v>
                </c:pt>
                <c:pt idx="3">
                  <c:v>4.0845564025490749E-2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20-45D0-88D8-C87E2193C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66312"/>
        <c:axId val="981065328"/>
      </c:barChart>
      <c:catAx>
        <c:axId val="9810663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65328"/>
        <c:crosses val="autoZero"/>
        <c:auto val="1"/>
        <c:lblAlgn val="ctr"/>
        <c:lblOffset val="100"/>
        <c:noMultiLvlLbl val="0"/>
      </c:catAx>
      <c:valAx>
        <c:axId val="98106532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1066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>
                  <c:v>174.61524527659918</c:v>
                </c:pt>
                <c:pt idx="1">
                  <c:v>2682.9998407894836</c:v>
                </c:pt>
                <c:pt idx="2">
                  <c:v>1099.708374836292</c:v>
                </c:pt>
                <c:pt idx="3">
                  <c:v>379.99208226401839</c:v>
                </c:pt>
                <c:pt idx="4">
                  <c:v>1026.1232022408658</c:v>
                </c:pt>
                <c:pt idx="5">
                  <c:v>896.63946482914503</c:v>
                </c:pt>
                <c:pt idx="6" formatCode="General">
                  <c:v>0</c:v>
                </c:pt>
                <c:pt idx="7">
                  <c:v>1242.097890758409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4C-4975-80FA-C28D1DD44EEB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>
                  <c:v>8.2810484090301593</c:v>
                </c:pt>
                <c:pt idx="1">
                  <c:v>162.44925554246799</c:v>
                </c:pt>
                <c:pt idx="2">
                  <c:v>83.319339497351052</c:v>
                </c:pt>
                <c:pt idx="3">
                  <c:v>25.845400816311006</c:v>
                </c:pt>
                <c:pt idx="4">
                  <c:v>68.205832519702014</c:v>
                </c:pt>
                <c:pt idx="5">
                  <c:v>74.145279941413293</c:v>
                </c:pt>
                <c:pt idx="6" formatCode="General">
                  <c:v>0</c:v>
                </c:pt>
                <c:pt idx="7">
                  <c:v>85.013179812865019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4C-4975-80FA-C28D1DD44EEB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>
                  <c:v>6.7406004249596405</c:v>
                </c:pt>
                <c:pt idx="1">
                  <c:v>278.965734834518</c:v>
                </c:pt>
                <c:pt idx="2">
                  <c:v>183.99987566857698</c:v>
                </c:pt>
                <c:pt idx="3">
                  <c:v>29.146280104531598</c:v>
                </c:pt>
                <c:pt idx="4">
                  <c:v>106.19299092062199</c:v>
                </c:pt>
                <c:pt idx="5">
                  <c:v>53.046903442211708</c:v>
                </c:pt>
                <c:pt idx="6" formatCode="General">
                  <c:v>0</c:v>
                </c:pt>
                <c:pt idx="7">
                  <c:v>130.50597414534599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4C-4975-80FA-C28D1DD44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39416"/>
        <c:axId val="981044008"/>
      </c:barChart>
      <c:catAx>
        <c:axId val="9810394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44008"/>
        <c:crosses val="autoZero"/>
        <c:auto val="1"/>
        <c:lblAlgn val="ctr"/>
        <c:lblOffset val="100"/>
        <c:noMultiLvlLbl val="0"/>
      </c:catAx>
      <c:valAx>
        <c:axId val="9810440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394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DB-44DE-A476-5198D540308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DB-44DE-A476-5198D54030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>
                  <c:v>0.9207873082690875</c:v>
                </c:pt>
                <c:pt idx="1">
                  <c:v>0.85872074797052855</c:v>
                </c:pt>
                <c:pt idx="2">
                  <c:v>0.80445221653098176</c:v>
                </c:pt>
                <c:pt idx="3">
                  <c:v>0.87357762386760163</c:v>
                </c:pt>
                <c:pt idx="4">
                  <c:v>0.85473084232555585</c:v>
                </c:pt>
                <c:pt idx="5">
                  <c:v>0.87576845899845412</c:v>
                </c:pt>
                <c:pt idx="6" formatCode="General">
                  <c:v>0</c:v>
                </c:pt>
                <c:pt idx="7">
                  <c:v>0.85214281436993566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4DE-A476-5198D540308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2DB-44DE-A476-5198D540308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DB-44DE-A476-5198D54030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>
                  <c:v>4.3667918354542173E-2</c:v>
                </c:pt>
                <c:pt idx="1">
                  <c:v>5.1993497765410089E-2</c:v>
                </c:pt>
                <c:pt idx="2">
                  <c:v>6.0949274255112693E-2</c:v>
                </c:pt>
                <c:pt idx="3">
                  <c:v>5.94169323173728E-2</c:v>
                </c:pt>
                <c:pt idx="4">
                  <c:v>5.6813478687324587E-2</c:v>
                </c:pt>
                <c:pt idx="5">
                  <c:v>7.2419406130728059E-2</c:v>
                </c:pt>
                <c:pt idx="6" formatCode="General">
                  <c:v>0</c:v>
                </c:pt>
                <c:pt idx="7">
                  <c:v>5.8323398536679914E-2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4DE-A476-5198D540308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2DB-44DE-A476-5198D540308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DB-44DE-A476-5198D54030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>
                  <c:v>3.554477337637043E-2</c:v>
                </c:pt>
                <c:pt idx="1">
                  <c:v>8.9285754264061296E-2</c:v>
                </c:pt>
                <c:pt idx="2">
                  <c:v>0.13459850921390559</c:v>
                </c:pt>
                <c:pt idx="3">
                  <c:v>6.7005443815025587E-2</c:v>
                </c:pt>
                <c:pt idx="4">
                  <c:v>8.8455678987119701E-2</c:v>
                </c:pt>
                <c:pt idx="5">
                  <c:v>5.1812134870817782E-2</c:v>
                </c:pt>
                <c:pt idx="6" formatCode="General">
                  <c:v>0</c:v>
                </c:pt>
                <c:pt idx="7">
                  <c:v>8.9533787093384373E-2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B-44DE-A476-5198D5403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74512"/>
        <c:axId val="981075824"/>
      </c:barChart>
      <c:catAx>
        <c:axId val="9810745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5824"/>
        <c:crosses val="autoZero"/>
        <c:auto val="1"/>
        <c:lblAlgn val="ctr"/>
        <c:lblOffset val="100"/>
        <c:noMultiLvlLbl val="0"/>
      </c:catAx>
      <c:valAx>
        <c:axId val="98107582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1074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ate_Kanton_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enblatt"/>
      <sheetName val="Legende"/>
      <sheetName val="Statistik_Hauptnutzung"/>
      <sheetName val="Statistik_Gemtypen_BFS9"/>
      <sheetName val="Analyse_unüberbaut_Hauptnutzung"/>
      <sheetName val="Anal_unüb_Gemtypen_BFS9"/>
      <sheetName val="Analyse_Erschliessung_oeV"/>
      <sheetName val="Vergleich_2017_20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1" customWidth="1"/>
    <col min="2" max="2" width="57.6640625" style="31" customWidth="1"/>
    <col min="3" max="16384" width="11.44140625" style="32"/>
  </cols>
  <sheetData>
    <row r="1" spans="1:2" ht="18" x14ac:dyDescent="0.3">
      <c r="A1" s="30" t="s">
        <v>54</v>
      </c>
    </row>
    <row r="2" spans="1:2" ht="18" x14ac:dyDescent="0.3">
      <c r="A2" s="30" t="s">
        <v>55</v>
      </c>
    </row>
    <row r="4" spans="1:2" ht="13.8" x14ac:dyDescent="0.3">
      <c r="A4" s="48" t="s">
        <v>115</v>
      </c>
      <c r="B4" s="49"/>
    </row>
    <row r="5" spans="1:2" ht="13.8" x14ac:dyDescent="0.3">
      <c r="A5" s="50"/>
      <c r="B5" s="51"/>
    </row>
    <row r="6" spans="1:2" x14ac:dyDescent="0.3">
      <c r="A6" s="33" t="s">
        <v>56</v>
      </c>
      <c r="B6" s="34" t="s">
        <v>57</v>
      </c>
    </row>
    <row r="7" spans="1:2" x14ac:dyDescent="0.3">
      <c r="A7" s="35"/>
      <c r="B7" s="36"/>
    </row>
    <row r="8" spans="1:2" x14ac:dyDescent="0.3">
      <c r="A8" s="33" t="s">
        <v>58</v>
      </c>
      <c r="B8" s="34" t="s">
        <v>59</v>
      </c>
    </row>
    <row r="9" spans="1:2" x14ac:dyDescent="0.3">
      <c r="A9" s="37" t="s">
        <v>60</v>
      </c>
      <c r="B9" s="38">
        <v>107</v>
      </c>
    </row>
    <row r="10" spans="1:2" x14ac:dyDescent="0.3">
      <c r="A10" s="35"/>
      <c r="B10" s="36"/>
    </row>
    <row r="11" spans="1:2" x14ac:dyDescent="0.3">
      <c r="A11" s="33" t="s">
        <v>61</v>
      </c>
      <c r="B11" s="39"/>
    </row>
    <row r="12" spans="1:2" x14ac:dyDescent="0.3">
      <c r="A12" s="37" t="s">
        <v>62</v>
      </c>
      <c r="B12" s="40">
        <v>27</v>
      </c>
    </row>
    <row r="13" spans="1:2" x14ac:dyDescent="0.3">
      <c r="A13" s="35"/>
      <c r="B13" s="41"/>
    </row>
    <row r="14" spans="1:2" x14ac:dyDescent="0.3">
      <c r="A14" s="33" t="s">
        <v>19</v>
      </c>
      <c r="B14" s="39" t="s">
        <v>116</v>
      </c>
    </row>
    <row r="15" spans="1:2" x14ac:dyDescent="0.3">
      <c r="A15" s="35"/>
      <c r="B15" s="41"/>
    </row>
    <row r="16" spans="1:2" ht="43.2" x14ac:dyDescent="0.3">
      <c r="A16" s="42" t="s">
        <v>63</v>
      </c>
      <c r="B16" s="43" t="s">
        <v>118</v>
      </c>
    </row>
    <row r="17" spans="1:2" ht="43.2" x14ac:dyDescent="0.3">
      <c r="A17" s="42"/>
      <c r="B17" s="43" t="s">
        <v>119</v>
      </c>
    </row>
    <row r="18" spans="1:2" ht="43.2" x14ac:dyDescent="0.3">
      <c r="A18" s="42"/>
      <c r="B18" s="43" t="s">
        <v>120</v>
      </c>
    </row>
    <row r="19" spans="1:2" ht="29.4" customHeight="1" x14ac:dyDescent="0.3">
      <c r="A19" s="42"/>
      <c r="B19" s="43" t="s">
        <v>121</v>
      </c>
    </row>
    <row r="20" spans="1:2" ht="28.8" x14ac:dyDescent="0.3">
      <c r="A20" s="42"/>
      <c r="B20" s="43" t="s">
        <v>117</v>
      </c>
    </row>
    <row r="21" spans="1:2" x14ac:dyDescent="0.3">
      <c r="A21" s="35"/>
      <c r="B21" s="36"/>
    </row>
    <row r="23" spans="1:2" ht="17.100000000000001" customHeight="1" x14ac:dyDescent="0.3">
      <c r="A23" s="44" t="s">
        <v>64</v>
      </c>
    </row>
    <row r="24" spans="1:2" ht="15" customHeight="1" x14ac:dyDescent="0.3">
      <c r="A24" s="45" t="s">
        <v>65</v>
      </c>
    </row>
    <row r="25" spans="1:2" ht="15" customHeight="1" x14ac:dyDescent="0.3">
      <c r="A25" s="45" t="s">
        <v>66</v>
      </c>
    </row>
    <row r="26" spans="1:2" ht="15" customHeight="1" x14ac:dyDescent="0.3">
      <c r="A26" s="45" t="s">
        <v>67</v>
      </c>
    </row>
    <row r="27" spans="1:2" ht="15" customHeight="1" x14ac:dyDescent="0.3">
      <c r="A27" s="45" t="s">
        <v>68</v>
      </c>
    </row>
    <row r="28" spans="1:2" ht="15" customHeight="1" x14ac:dyDescent="0.3">
      <c r="A28" s="45" t="s">
        <v>69</v>
      </c>
    </row>
    <row r="29" spans="1:2" ht="15" customHeight="1" x14ac:dyDescent="0.3">
      <c r="A29" s="45" t="s">
        <v>70</v>
      </c>
    </row>
    <row r="30" spans="1:2" ht="15" customHeight="1" x14ac:dyDescent="0.3">
      <c r="A30" s="45" t="s">
        <v>71</v>
      </c>
    </row>
    <row r="31" spans="1:2" x14ac:dyDescent="0.3">
      <c r="A31" s="45"/>
    </row>
    <row r="32" spans="1:2" x14ac:dyDescent="0.3">
      <c r="A32" s="45"/>
    </row>
    <row r="33" spans="1:1" x14ac:dyDescent="0.3">
      <c r="A33" s="45"/>
    </row>
    <row r="34" spans="1:1" x14ac:dyDescent="0.3">
      <c r="A34" s="46" t="s">
        <v>55</v>
      </c>
    </row>
    <row r="35" spans="1:1" x14ac:dyDescent="0.3">
      <c r="A35" s="46" t="s">
        <v>72</v>
      </c>
    </row>
    <row r="36" spans="1:1" x14ac:dyDescent="0.3">
      <c r="A36" s="46" t="s">
        <v>73</v>
      </c>
    </row>
    <row r="37" spans="1:1" x14ac:dyDescent="0.3">
      <c r="A37" s="46"/>
    </row>
    <row r="38" spans="1:1" x14ac:dyDescent="0.3">
      <c r="A38" s="46" t="s">
        <v>74</v>
      </c>
    </row>
    <row r="39" spans="1:1" x14ac:dyDescent="0.3">
      <c r="A39" s="46" t="s">
        <v>54</v>
      </c>
    </row>
    <row r="40" spans="1:1" x14ac:dyDescent="0.3">
      <c r="A40" s="46" t="s">
        <v>75</v>
      </c>
    </row>
    <row r="41" spans="1:1" x14ac:dyDescent="0.3">
      <c r="A41" s="47" t="s">
        <v>76</v>
      </c>
    </row>
    <row r="42" spans="1:1" x14ac:dyDescent="0.3">
      <c r="A42" s="46"/>
    </row>
    <row r="43" spans="1:1" x14ac:dyDescent="0.3">
      <c r="A43" s="46" t="s">
        <v>77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39B8E-60AD-4E64-952D-2CF3078844BD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62" customWidth="1"/>
    <col min="2" max="2" width="70.6640625" style="62" customWidth="1"/>
    <col min="3" max="16384" width="11.44140625" style="55"/>
  </cols>
  <sheetData>
    <row r="1" spans="1:2" x14ac:dyDescent="0.3">
      <c r="A1" s="52" t="s">
        <v>78</v>
      </c>
      <c r="B1" s="52" t="s">
        <v>79</v>
      </c>
    </row>
    <row r="2" spans="1:2" x14ac:dyDescent="0.3">
      <c r="A2" s="53"/>
      <c r="B2" s="53"/>
    </row>
    <row r="3" spans="1:2" x14ac:dyDescent="0.3">
      <c r="A3" s="56" t="s">
        <v>20</v>
      </c>
      <c r="B3" s="57" t="s">
        <v>80</v>
      </c>
    </row>
    <row r="4" spans="1:2" x14ac:dyDescent="0.3">
      <c r="A4" s="58" t="s">
        <v>26</v>
      </c>
      <c r="B4" s="59" t="s">
        <v>81</v>
      </c>
    </row>
    <row r="5" spans="1:2" x14ac:dyDescent="0.3">
      <c r="A5" s="58" t="s">
        <v>0</v>
      </c>
      <c r="B5" s="59" t="s">
        <v>82</v>
      </c>
    </row>
    <row r="6" spans="1:2" ht="28.8" x14ac:dyDescent="0.3">
      <c r="A6" s="58" t="s">
        <v>27</v>
      </c>
      <c r="B6" s="59" t="s">
        <v>83</v>
      </c>
    </row>
    <row r="7" spans="1:2" x14ac:dyDescent="0.3">
      <c r="A7" s="58" t="s">
        <v>21</v>
      </c>
      <c r="B7" s="59" t="s">
        <v>84</v>
      </c>
    </row>
    <row r="8" spans="1:2" ht="28.8" x14ac:dyDescent="0.3">
      <c r="A8" s="58" t="s">
        <v>22</v>
      </c>
      <c r="B8" s="59" t="s">
        <v>122</v>
      </c>
    </row>
    <row r="9" spans="1:2" ht="43.2" x14ac:dyDescent="0.3">
      <c r="A9" s="58" t="s">
        <v>23</v>
      </c>
      <c r="B9" s="59" t="s">
        <v>123</v>
      </c>
    </row>
    <row r="10" spans="1:2" ht="16.2" x14ac:dyDescent="0.3">
      <c r="A10" s="58" t="s">
        <v>85</v>
      </c>
      <c r="B10" s="59" t="s">
        <v>124</v>
      </c>
    </row>
    <row r="11" spans="1:2" ht="43.2" x14ac:dyDescent="0.3">
      <c r="A11" s="58" t="s">
        <v>24</v>
      </c>
      <c r="B11" s="59" t="s">
        <v>125</v>
      </c>
    </row>
    <row r="12" spans="1:2" ht="16.2" x14ac:dyDescent="0.3">
      <c r="A12" s="58" t="s">
        <v>86</v>
      </c>
      <c r="B12" s="59" t="s">
        <v>126</v>
      </c>
    </row>
    <row r="13" spans="1:2" ht="16.2" x14ac:dyDescent="0.3">
      <c r="A13" s="58" t="s">
        <v>87</v>
      </c>
      <c r="B13" s="59" t="s">
        <v>127</v>
      </c>
    </row>
    <row r="14" spans="1:2" x14ac:dyDescent="0.3">
      <c r="A14" s="58" t="s">
        <v>28</v>
      </c>
      <c r="B14" s="59" t="s">
        <v>128</v>
      </c>
    </row>
    <row r="15" spans="1:2" x14ac:dyDescent="0.3">
      <c r="A15" s="58" t="s">
        <v>29</v>
      </c>
      <c r="B15" s="59" t="s">
        <v>129</v>
      </c>
    </row>
    <row r="16" spans="1:2" x14ac:dyDescent="0.3">
      <c r="A16" s="58" t="s">
        <v>30</v>
      </c>
      <c r="B16" s="59" t="s">
        <v>130</v>
      </c>
    </row>
    <row r="17" spans="1:2" ht="28.8" x14ac:dyDescent="0.3">
      <c r="A17" s="58" t="s">
        <v>31</v>
      </c>
      <c r="B17" s="59" t="s">
        <v>88</v>
      </c>
    </row>
    <row r="18" spans="1:2" x14ac:dyDescent="0.3">
      <c r="A18" s="58" t="s">
        <v>32</v>
      </c>
      <c r="B18" s="59" t="s">
        <v>89</v>
      </c>
    </row>
    <row r="19" spans="1:2" x14ac:dyDescent="0.3">
      <c r="A19" s="58" t="s">
        <v>33</v>
      </c>
      <c r="B19" s="59" t="s">
        <v>90</v>
      </c>
    </row>
    <row r="20" spans="1:2" ht="28.8" x14ac:dyDescent="0.3">
      <c r="A20" s="58" t="s">
        <v>34</v>
      </c>
      <c r="B20" s="59" t="s">
        <v>91</v>
      </c>
    </row>
    <row r="21" spans="1:2" x14ac:dyDescent="0.3">
      <c r="A21" s="58" t="s">
        <v>35</v>
      </c>
      <c r="B21" s="59" t="s">
        <v>92</v>
      </c>
    </row>
    <row r="22" spans="1:2" ht="16.2" x14ac:dyDescent="0.3">
      <c r="A22" s="58" t="s">
        <v>93</v>
      </c>
      <c r="B22" s="59" t="s">
        <v>94</v>
      </c>
    </row>
    <row r="23" spans="1:2" ht="43.2" x14ac:dyDescent="0.3">
      <c r="A23" s="58" t="s">
        <v>95</v>
      </c>
      <c r="B23" s="59" t="s">
        <v>96</v>
      </c>
    </row>
    <row r="24" spans="1:2" x14ac:dyDescent="0.3">
      <c r="A24" s="58" t="s">
        <v>36</v>
      </c>
      <c r="B24" s="59" t="s">
        <v>97</v>
      </c>
    </row>
    <row r="25" spans="1:2" x14ac:dyDescent="0.3">
      <c r="A25" s="58" t="s">
        <v>37</v>
      </c>
      <c r="B25" s="59" t="s">
        <v>98</v>
      </c>
    </row>
    <row r="26" spans="1:2" x14ac:dyDescent="0.3">
      <c r="A26" s="58" t="s">
        <v>38</v>
      </c>
      <c r="B26" s="59" t="s">
        <v>99</v>
      </c>
    </row>
    <row r="27" spans="1:2" x14ac:dyDescent="0.3">
      <c r="A27" s="58" t="s">
        <v>39</v>
      </c>
      <c r="B27" s="59" t="s">
        <v>100</v>
      </c>
    </row>
    <row r="28" spans="1:2" x14ac:dyDescent="0.3">
      <c r="A28" s="58" t="s">
        <v>40</v>
      </c>
      <c r="B28" s="59" t="s">
        <v>101</v>
      </c>
    </row>
    <row r="29" spans="1:2" x14ac:dyDescent="0.3">
      <c r="A29" s="58" t="s">
        <v>41</v>
      </c>
      <c r="B29" s="59" t="s">
        <v>102</v>
      </c>
    </row>
    <row r="30" spans="1:2" x14ac:dyDescent="0.3">
      <c r="A30" s="58" t="s">
        <v>42</v>
      </c>
      <c r="B30" s="59" t="s">
        <v>103</v>
      </c>
    </row>
    <row r="31" spans="1:2" x14ac:dyDescent="0.3">
      <c r="A31" s="58" t="s">
        <v>43</v>
      </c>
      <c r="B31" s="59" t="s">
        <v>104</v>
      </c>
    </row>
    <row r="32" spans="1:2" x14ac:dyDescent="0.3">
      <c r="A32" s="58" t="s">
        <v>44</v>
      </c>
      <c r="B32" s="59" t="s">
        <v>105</v>
      </c>
    </row>
    <row r="33" spans="1:2" x14ac:dyDescent="0.3">
      <c r="A33" s="58" t="s">
        <v>45</v>
      </c>
      <c r="B33" s="59" t="s">
        <v>106</v>
      </c>
    </row>
    <row r="34" spans="1:2" x14ac:dyDescent="0.3">
      <c r="A34" s="58" t="s">
        <v>46</v>
      </c>
      <c r="B34" s="59" t="s">
        <v>107</v>
      </c>
    </row>
    <row r="35" spans="1:2" x14ac:dyDescent="0.3">
      <c r="A35" s="58" t="s">
        <v>47</v>
      </c>
      <c r="B35" s="59" t="s">
        <v>108</v>
      </c>
    </row>
    <row r="36" spans="1:2" x14ac:dyDescent="0.3">
      <c r="A36" s="58" t="s">
        <v>48</v>
      </c>
      <c r="B36" s="59" t="s">
        <v>109</v>
      </c>
    </row>
    <row r="37" spans="1:2" ht="28.8" x14ac:dyDescent="0.3">
      <c r="A37" s="58" t="s">
        <v>49</v>
      </c>
      <c r="B37" s="59" t="s">
        <v>110</v>
      </c>
    </row>
    <row r="38" spans="1:2" x14ac:dyDescent="0.3">
      <c r="A38" s="58" t="s">
        <v>111</v>
      </c>
      <c r="B38" s="59" t="s">
        <v>112</v>
      </c>
    </row>
    <row r="39" spans="1:2" x14ac:dyDescent="0.3">
      <c r="A39" s="60" t="s">
        <v>113</v>
      </c>
      <c r="B39" s="61" t="s">
        <v>114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4793.1342752589699</v>
      </c>
      <c r="D2" s="7">
        <f t="shared" ref="D2:D8" si="0">C2/$C$11</f>
        <v>0.54479607441979194</v>
      </c>
      <c r="E2" s="6">
        <v>214897</v>
      </c>
      <c r="F2" s="6">
        <v>18443</v>
      </c>
      <c r="G2" s="6">
        <f>(C2*10000)/E2</f>
        <v>223.04333123584647</v>
      </c>
      <c r="H2" s="6">
        <f>(C2*10000)/F2</f>
        <v>2598.8907852621423</v>
      </c>
      <c r="I2" s="6">
        <f>(C2*10000)/(E2+F2)</f>
        <v>205.41417139191606</v>
      </c>
    </row>
    <row r="3" spans="1:9" ht="15" customHeight="1" x14ac:dyDescent="0.3">
      <c r="A3" s="8">
        <v>12</v>
      </c>
      <c r="B3" s="8" t="s">
        <v>2</v>
      </c>
      <c r="C3" s="9">
        <v>1507.0723705504402</v>
      </c>
      <c r="D3" s="10">
        <f t="shared" si="0"/>
        <v>0.17129649707091696</v>
      </c>
      <c r="E3" s="9">
        <v>2714</v>
      </c>
      <c r="F3" s="9">
        <v>55081</v>
      </c>
      <c r="G3" s="9">
        <f t="shared" ref="G3:G10" si="1">(C3*10000)/E3</f>
        <v>5552.9564132293299</v>
      </c>
      <c r="H3" s="9">
        <f t="shared" ref="H3:H10" si="2">(C3*10000)/F3</f>
        <v>273.61020507079394</v>
      </c>
      <c r="I3" s="9">
        <f t="shared" ref="I3:I10" si="3">(C3*10000)/(E3+F3)</f>
        <v>260.76172169745479</v>
      </c>
    </row>
    <row r="4" spans="1:9" ht="15" customHeight="1" x14ac:dyDescent="0.3">
      <c r="A4" s="8">
        <v>13</v>
      </c>
      <c r="B4" s="8" t="s">
        <v>3</v>
      </c>
      <c r="C4" s="9">
        <v>282.69694554088699</v>
      </c>
      <c r="D4" s="10">
        <f t="shared" si="0"/>
        <v>3.2131832186741684E-2</v>
      </c>
      <c r="E4" s="9">
        <v>7746</v>
      </c>
      <c r="F4" s="9">
        <v>8684</v>
      </c>
      <c r="G4" s="9">
        <f t="shared" si="1"/>
        <v>364.95861804916984</v>
      </c>
      <c r="H4" s="9">
        <f t="shared" si="2"/>
        <v>325.53770790060685</v>
      </c>
      <c r="I4" s="9">
        <f t="shared" si="3"/>
        <v>172.06143976925563</v>
      </c>
    </row>
    <row r="5" spans="1:9" ht="15" customHeight="1" x14ac:dyDescent="0.3">
      <c r="A5" s="8">
        <v>14</v>
      </c>
      <c r="B5" s="8" t="s">
        <v>4</v>
      </c>
      <c r="C5" s="9">
        <v>884.24158505888693</v>
      </c>
      <c r="D5" s="10">
        <f t="shared" si="0"/>
        <v>0.10050445422849927</v>
      </c>
      <c r="E5" s="9">
        <v>41007</v>
      </c>
      <c r="F5" s="9">
        <v>35842</v>
      </c>
      <c r="G5" s="9">
        <f t="shared" si="1"/>
        <v>215.63186408634792</v>
      </c>
      <c r="H5" s="9">
        <f t="shared" si="2"/>
        <v>246.70542521591622</v>
      </c>
      <c r="I5" s="9">
        <f t="shared" si="3"/>
        <v>115.06221096681635</v>
      </c>
    </row>
    <row r="6" spans="1:9" ht="15" customHeight="1" x14ac:dyDescent="0.3">
      <c r="A6" s="8">
        <v>15</v>
      </c>
      <c r="B6" s="8" t="s">
        <v>5</v>
      </c>
      <c r="C6" s="9">
        <v>875.99736988956704</v>
      </c>
      <c r="D6" s="10">
        <f t="shared" si="0"/>
        <v>9.9567402228078333E-2</v>
      </c>
      <c r="E6" s="9">
        <v>2404</v>
      </c>
      <c r="F6" s="9">
        <v>19481</v>
      </c>
      <c r="G6" s="9">
        <f t="shared" si="1"/>
        <v>3643.9158481263189</v>
      </c>
      <c r="H6" s="9">
        <f t="shared" si="2"/>
        <v>449.66755807687855</v>
      </c>
      <c r="I6" s="9">
        <f t="shared" si="3"/>
        <v>400.27295859701485</v>
      </c>
    </row>
    <row r="7" spans="1:9" ht="15" customHeight="1" x14ac:dyDescent="0.3">
      <c r="A7" s="8">
        <v>16</v>
      </c>
      <c r="B7" s="8" t="s">
        <v>6</v>
      </c>
      <c r="C7" s="9">
        <v>303.230232951208</v>
      </c>
      <c r="D7" s="10">
        <f t="shared" si="0"/>
        <v>3.4465681758579898E-2</v>
      </c>
      <c r="E7" s="9">
        <v>865</v>
      </c>
      <c r="F7" s="9">
        <v>1025</v>
      </c>
      <c r="G7" s="9">
        <f t="shared" si="1"/>
        <v>3505.5518260255262</v>
      </c>
      <c r="H7" s="9">
        <f t="shared" si="2"/>
        <v>2958.3437361093465</v>
      </c>
      <c r="I7" s="9">
        <f t="shared" si="3"/>
        <v>1604.3927669376085</v>
      </c>
    </row>
    <row r="8" spans="1:9" ht="15" customHeight="1" x14ac:dyDescent="0.3">
      <c r="A8" s="8">
        <v>17</v>
      </c>
      <c r="B8" s="8" t="s">
        <v>7</v>
      </c>
      <c r="C8" s="9">
        <v>28.320341104222504</v>
      </c>
      <c r="D8" s="10">
        <f t="shared" si="0"/>
        <v>3.2189397946662543E-3</v>
      </c>
      <c r="E8" s="9">
        <v>8</v>
      </c>
      <c r="F8" s="9">
        <v>165</v>
      </c>
      <c r="G8" s="9">
        <f t="shared" si="1"/>
        <v>35400.426380278128</v>
      </c>
      <c r="H8" s="9">
        <f t="shared" si="2"/>
        <v>1716.3843093468183</v>
      </c>
      <c r="I8" s="9">
        <f t="shared" si="3"/>
        <v>1637.0139366602602</v>
      </c>
    </row>
    <row r="9" spans="1:9" ht="15" customHeight="1" x14ac:dyDescent="0.3">
      <c r="A9" s="8">
        <v>18</v>
      </c>
      <c r="B9" s="8" t="s">
        <v>19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</row>
    <row r="10" spans="1:9" ht="15" customHeight="1" x14ac:dyDescent="0.3">
      <c r="A10" s="8">
        <v>19</v>
      </c>
      <c r="B10" s="8" t="s">
        <v>8</v>
      </c>
      <c r="C10" s="9">
        <v>123.340676720548</v>
      </c>
      <c r="D10" s="10">
        <f>C10/$C$11</f>
        <v>1.4019118312725475E-2</v>
      </c>
      <c r="E10" s="9">
        <v>2038</v>
      </c>
      <c r="F10" s="9">
        <v>1208</v>
      </c>
      <c r="G10" s="9">
        <f t="shared" si="1"/>
        <v>605.20449813811581</v>
      </c>
      <c r="H10" s="9">
        <f t="shared" si="2"/>
        <v>1021.0320920575166</v>
      </c>
      <c r="I10" s="9">
        <f t="shared" si="3"/>
        <v>379.97743906515097</v>
      </c>
    </row>
    <row r="11" spans="1:9" ht="15" customHeight="1" x14ac:dyDescent="0.25">
      <c r="A11" s="54"/>
      <c r="B11" s="54"/>
      <c r="C11" s="11">
        <f>SUM(C2:C10)</f>
        <v>8798.0337970747314</v>
      </c>
      <c r="D11" s="12"/>
      <c r="E11" s="11">
        <f>SUM(E2:E10)</f>
        <v>271679</v>
      </c>
      <c r="F11" s="11">
        <f>SUM(F2:F10)</f>
        <v>139929</v>
      </c>
      <c r="G11" s="11">
        <f>(C11*10000)/E11</f>
        <v>323.8393028932943</v>
      </c>
      <c r="H11" s="11">
        <f>(C11*10000)/F11</f>
        <v>628.74985150145653</v>
      </c>
      <c r="I11" s="11">
        <f>(C11*10000)/(E11+F11)</f>
        <v>213.74788140839661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10</v>
      </c>
      <c r="C2" s="6">
        <v>189.636894110589</v>
      </c>
      <c r="D2" s="7">
        <f t="shared" ref="D2:D7" si="0">C2/$C$11</f>
        <v>2.1554463018048628E-2</v>
      </c>
      <c r="E2" s="6">
        <v>6786</v>
      </c>
      <c r="F2" s="6">
        <v>2686</v>
      </c>
      <c r="G2" s="6">
        <f>(C2*10000)/E2</f>
        <v>279.45313013644119</v>
      </c>
      <c r="H2" s="6">
        <f>(C2*10000)/F2</f>
        <v>706.01971001708489</v>
      </c>
      <c r="I2" s="6">
        <f>(C2*10000)/(E2+F2)</f>
        <v>200.20786962688874</v>
      </c>
    </row>
    <row r="3" spans="1:9" ht="15" customHeight="1" x14ac:dyDescent="0.3">
      <c r="A3" s="8">
        <v>12</v>
      </c>
      <c r="B3" s="8" t="s">
        <v>11</v>
      </c>
      <c r="C3" s="9">
        <v>3124.4148311664699</v>
      </c>
      <c r="D3" s="10">
        <f t="shared" si="0"/>
        <v>0.35512648657991219</v>
      </c>
      <c r="E3" s="9">
        <v>116353</v>
      </c>
      <c r="F3" s="9">
        <v>75191</v>
      </c>
      <c r="G3" s="9">
        <f t="shared" ref="G3:G9" si="1">(C3*10000)/E3</f>
        <v>268.52894477722708</v>
      </c>
      <c r="H3" s="9">
        <f t="shared" ref="H3:H9" si="2">(C3*10000)/F3</f>
        <v>415.53042666894578</v>
      </c>
      <c r="I3" s="9">
        <f t="shared" ref="I3:I9" si="3">(C3*10000)/(E3+F3)</f>
        <v>163.11734281243318</v>
      </c>
    </row>
    <row r="4" spans="1:9" ht="15" customHeight="1" x14ac:dyDescent="0.3">
      <c r="A4" s="8">
        <v>13</v>
      </c>
      <c r="B4" s="8" t="s">
        <v>12</v>
      </c>
      <c r="C4" s="9">
        <v>1367.02759000222</v>
      </c>
      <c r="D4" s="10">
        <f t="shared" si="0"/>
        <v>0.15537876092914604</v>
      </c>
      <c r="E4" s="9">
        <v>43383</v>
      </c>
      <c r="F4" s="9">
        <v>24669</v>
      </c>
      <c r="G4" s="9">
        <f t="shared" si="1"/>
        <v>315.1067445778807</v>
      </c>
      <c r="H4" s="9">
        <f t="shared" si="2"/>
        <v>554.1479549240828</v>
      </c>
      <c r="I4" s="9">
        <f t="shared" si="3"/>
        <v>200.87985511112385</v>
      </c>
    </row>
    <row r="5" spans="1:9" ht="15" customHeight="1" x14ac:dyDescent="0.3">
      <c r="A5" s="8">
        <v>21</v>
      </c>
      <c r="B5" s="8" t="s">
        <v>13</v>
      </c>
      <c r="C5" s="9">
        <v>434.983763184861</v>
      </c>
      <c r="D5" s="10">
        <f t="shared" si="0"/>
        <v>4.9441019802571096E-2</v>
      </c>
      <c r="E5" s="9">
        <v>12547</v>
      </c>
      <c r="F5" s="9">
        <v>4152</v>
      </c>
      <c r="G5" s="9">
        <f t="shared" si="1"/>
        <v>346.68348066060491</v>
      </c>
      <c r="H5" s="9">
        <f t="shared" si="2"/>
        <v>1047.6487552621893</v>
      </c>
      <c r="I5" s="9">
        <f t="shared" si="3"/>
        <v>260.48491717160368</v>
      </c>
    </row>
    <row r="6" spans="1:9" ht="15" customHeight="1" x14ac:dyDescent="0.3">
      <c r="A6" s="8">
        <v>22</v>
      </c>
      <c r="B6" s="8" t="s">
        <v>14</v>
      </c>
      <c r="C6" s="9">
        <v>1200.5220256811899</v>
      </c>
      <c r="D6" s="10">
        <f t="shared" si="0"/>
        <v>0.13645344555056771</v>
      </c>
      <c r="E6" s="9">
        <v>31854</v>
      </c>
      <c r="F6" s="9">
        <v>9486</v>
      </c>
      <c r="G6" s="9">
        <f t="shared" si="1"/>
        <v>376.88266016236264</v>
      </c>
      <c r="H6" s="9">
        <f t="shared" si="2"/>
        <v>1265.5724495901222</v>
      </c>
      <c r="I6" s="9">
        <f t="shared" si="3"/>
        <v>290.402038142523</v>
      </c>
    </row>
    <row r="7" spans="1:9" ht="15" customHeight="1" x14ac:dyDescent="0.3">
      <c r="A7" s="8">
        <v>23</v>
      </c>
      <c r="B7" s="8" t="s">
        <v>15</v>
      </c>
      <c r="C7" s="9">
        <v>1023.83164821277</v>
      </c>
      <c r="D7" s="10">
        <f t="shared" si="0"/>
        <v>0.11637050639123327</v>
      </c>
      <c r="E7" s="9">
        <v>23648</v>
      </c>
      <c r="F7" s="9">
        <v>5029</v>
      </c>
      <c r="G7" s="9">
        <f t="shared" si="1"/>
        <v>432.94640063124575</v>
      </c>
      <c r="H7" s="9">
        <f t="shared" si="2"/>
        <v>2035.8553354797575</v>
      </c>
      <c r="I7" s="9">
        <f t="shared" si="3"/>
        <v>357.02188102408553</v>
      </c>
    </row>
    <row r="8" spans="1:9" ht="15" customHeight="1" x14ac:dyDescent="0.3">
      <c r="A8" s="8">
        <v>31</v>
      </c>
      <c r="B8" s="8" t="s">
        <v>16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</row>
    <row r="9" spans="1:9" ht="15" customHeight="1" x14ac:dyDescent="0.3">
      <c r="A9" s="8">
        <v>32</v>
      </c>
      <c r="B9" s="8" t="s">
        <v>17</v>
      </c>
      <c r="C9" s="9">
        <v>1457.6170447166201</v>
      </c>
      <c r="D9" s="10">
        <f>C9/$C$11</f>
        <v>0.16567531772852095</v>
      </c>
      <c r="E9" s="9">
        <v>37108</v>
      </c>
      <c r="F9" s="9">
        <v>18716</v>
      </c>
      <c r="G9" s="9">
        <f t="shared" si="1"/>
        <v>392.80398962935755</v>
      </c>
      <c r="H9" s="9">
        <f t="shared" si="2"/>
        <v>778.80799568103237</v>
      </c>
      <c r="I9" s="9">
        <f t="shared" si="3"/>
        <v>261.10938748864646</v>
      </c>
    </row>
    <row r="10" spans="1:9" ht="15" customHeight="1" x14ac:dyDescent="0.3">
      <c r="A10" s="8">
        <v>33</v>
      </c>
      <c r="B10" s="8" t="s">
        <v>18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54"/>
      <c r="B11" s="54"/>
      <c r="C11" s="11">
        <f>SUM(C2:C10)</f>
        <v>8798.0337970747205</v>
      </c>
      <c r="D11" s="12"/>
      <c r="E11" s="11">
        <f>SUM(E2:E10)</f>
        <v>271679</v>
      </c>
      <c r="F11" s="11">
        <f>SUM(F2:F10)</f>
        <v>139929</v>
      </c>
      <c r="G11" s="11">
        <f>(C11*10000)/E11</f>
        <v>323.83930289329396</v>
      </c>
      <c r="H11" s="11">
        <f>(C11*10000)/F11</f>
        <v>628.74985150145574</v>
      </c>
      <c r="I11" s="11">
        <f>(C11*10000)/(E11+F11)</f>
        <v>213.74788140839635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4">
        <v>239.24031071989299</v>
      </c>
      <c r="D2" s="14">
        <v>547.88868886316698</v>
      </c>
      <c r="E2" s="14">
        <v>4245.245586395803</v>
      </c>
      <c r="F2" s="14">
        <v>308.64837814327399</v>
      </c>
      <c r="G2" s="14">
        <v>239.24031071989299</v>
      </c>
      <c r="H2" s="15">
        <f>E2/SUM($E2:$G2)</f>
        <v>0.88569302310364217</v>
      </c>
      <c r="I2" s="15">
        <f t="shared" ref="I2:J2" si="0">F2/SUM($E2:$G2)</f>
        <v>6.4393851792645188E-2</v>
      </c>
      <c r="J2" s="15">
        <f t="shared" si="0"/>
        <v>4.9913125103712423E-2</v>
      </c>
    </row>
    <row r="3" spans="1:10" ht="15" customHeight="1" x14ac:dyDescent="0.3">
      <c r="A3" s="8">
        <v>12</v>
      </c>
      <c r="B3" s="8" t="s">
        <v>2</v>
      </c>
      <c r="C3" s="16">
        <v>459.67601749881197</v>
      </c>
      <c r="D3" s="16">
        <v>573.15762641807203</v>
      </c>
      <c r="E3" s="16">
        <v>933.91474413236813</v>
      </c>
      <c r="F3" s="16">
        <v>113.48160891926005</v>
      </c>
      <c r="G3" s="16">
        <v>459.67601749881197</v>
      </c>
      <c r="H3" s="17">
        <f t="shared" ref="H3:H11" si="1">E3/SUM($E3:$G3)</f>
        <v>0.61968805372715241</v>
      </c>
      <c r="I3" s="17">
        <f t="shared" ref="I3:I11" si="2">F3/SUM($E3:$G3)</f>
        <v>7.5299375887179359E-2</v>
      </c>
      <c r="J3" s="17">
        <f t="shared" ref="J3:J11" si="3">G3/SUM($E3:$G3)</f>
        <v>0.3050125703856682</v>
      </c>
    </row>
    <row r="4" spans="1:10" ht="15" customHeight="1" x14ac:dyDescent="0.3">
      <c r="A4" s="8">
        <v>13</v>
      </c>
      <c r="B4" s="8" t="s">
        <v>3</v>
      </c>
      <c r="C4" s="16">
        <v>53.564685045537502</v>
      </c>
      <c r="D4" s="16">
        <v>75.909533900805897</v>
      </c>
      <c r="E4" s="16">
        <v>206.78741164008107</v>
      </c>
      <c r="F4" s="16">
        <v>22.344848855268395</v>
      </c>
      <c r="G4" s="16">
        <v>53.564685045537502</v>
      </c>
      <c r="H4" s="17">
        <f t="shared" si="1"/>
        <v>0.73148088404150458</v>
      </c>
      <c r="I4" s="17">
        <f t="shared" si="2"/>
        <v>7.9041705995499048E-2</v>
      </c>
      <c r="J4" s="17">
        <f t="shared" si="3"/>
        <v>0.18947740996299636</v>
      </c>
    </row>
    <row r="5" spans="1:10" ht="15" customHeight="1" x14ac:dyDescent="0.3">
      <c r="A5" s="8">
        <v>14</v>
      </c>
      <c r="B5" s="8" t="s">
        <v>4</v>
      </c>
      <c r="C5" s="16">
        <v>36.117346276524195</v>
      </c>
      <c r="D5" s="16">
        <v>98.901846897862498</v>
      </c>
      <c r="E5" s="16">
        <v>785.33973816102446</v>
      </c>
      <c r="F5" s="16">
        <v>62.784500621338303</v>
      </c>
      <c r="G5" s="16">
        <v>36.117346276524195</v>
      </c>
      <c r="H5" s="17">
        <f t="shared" si="1"/>
        <v>0.88815064958602219</v>
      </c>
      <c r="I5" s="17">
        <f t="shared" si="2"/>
        <v>7.1003786388486922E-2</v>
      </c>
      <c r="J5" s="17">
        <f t="shared" si="3"/>
        <v>4.0845564025490749E-2</v>
      </c>
    </row>
    <row r="6" spans="1:10" ht="15" customHeight="1" x14ac:dyDescent="0.3">
      <c r="A6" s="8">
        <v>15</v>
      </c>
      <c r="B6" s="8" t="s">
        <v>5</v>
      </c>
      <c r="C6" s="13" t="s">
        <v>53</v>
      </c>
      <c r="D6" s="13" t="s">
        <v>53</v>
      </c>
      <c r="E6" s="16">
        <v>875.99736988956704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16</v>
      </c>
      <c r="B7" s="8" t="s">
        <v>6</v>
      </c>
      <c r="C7" s="13" t="s">
        <v>53</v>
      </c>
      <c r="D7" s="13" t="s">
        <v>53</v>
      </c>
      <c r="E7" s="16">
        <v>303.230232951208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17</v>
      </c>
      <c r="B8" s="8" t="s">
        <v>7</v>
      </c>
      <c r="C8" s="13" t="s">
        <v>53</v>
      </c>
      <c r="D8" s="13" t="s">
        <v>53</v>
      </c>
      <c r="E8" s="16">
        <v>28.320341104222504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18</v>
      </c>
      <c r="B9" s="8" t="s">
        <v>19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19</v>
      </c>
      <c r="B10" s="8" t="s">
        <v>8</v>
      </c>
      <c r="C10" s="13" t="s">
        <v>53</v>
      </c>
      <c r="D10" s="13" t="s">
        <v>53</v>
      </c>
      <c r="E10" s="16">
        <v>123.340676720548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54"/>
      <c r="B11" s="54"/>
      <c r="C11" s="11">
        <f>SUM(C2:C10)</f>
        <v>788.59835954076675</v>
      </c>
      <c r="D11" s="11">
        <f t="shared" ref="D11:G11" si="4">SUM(D2:D10)</f>
        <v>1295.8576960799073</v>
      </c>
      <c r="E11" s="11">
        <f t="shared" si="4"/>
        <v>7502.1761009948223</v>
      </c>
      <c r="F11" s="11">
        <f t="shared" si="4"/>
        <v>507.25933653914075</v>
      </c>
      <c r="G11" s="11">
        <f t="shared" si="4"/>
        <v>788.59835954076675</v>
      </c>
      <c r="H11" s="18">
        <f t="shared" si="1"/>
        <v>0.85271053442522937</v>
      </c>
      <c r="I11" s="18">
        <f t="shared" si="2"/>
        <v>5.7655988626436068E-2</v>
      </c>
      <c r="J11" s="18">
        <f t="shared" si="3"/>
        <v>8.9633476948334623E-2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9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10</v>
      </c>
      <c r="C2" s="14">
        <v>6.7406004249596405</v>
      </c>
      <c r="D2" s="14">
        <v>15.021648833989801</v>
      </c>
      <c r="E2" s="14">
        <v>174.61524527659918</v>
      </c>
      <c r="F2" s="14">
        <v>8.2810484090301593</v>
      </c>
      <c r="G2" s="14">
        <v>6.7406004249596405</v>
      </c>
      <c r="H2" s="15">
        <f>E2/SUM($E2:$G2)</f>
        <v>0.9207873082690875</v>
      </c>
      <c r="I2" s="15">
        <f t="shared" ref="I2:J2" si="0">F2/SUM($E2:$G2)</f>
        <v>4.3667918354542173E-2</v>
      </c>
      <c r="J2" s="15">
        <f t="shared" si="0"/>
        <v>3.554477337637043E-2</v>
      </c>
    </row>
    <row r="3" spans="1:10" ht="15" customHeight="1" x14ac:dyDescent="0.3">
      <c r="A3" s="8">
        <v>12</v>
      </c>
      <c r="B3" s="8" t="s">
        <v>11</v>
      </c>
      <c r="C3" s="16">
        <v>278.965734834518</v>
      </c>
      <c r="D3" s="16">
        <v>441.414990376986</v>
      </c>
      <c r="E3" s="16">
        <v>2682.9998407894836</v>
      </c>
      <c r="F3" s="16">
        <v>162.44925554246799</v>
      </c>
      <c r="G3" s="16">
        <v>278.965734834518</v>
      </c>
      <c r="H3" s="17">
        <f t="shared" ref="H3:H11" si="1">E3/SUM($E3:$G3)</f>
        <v>0.85872074797052855</v>
      </c>
      <c r="I3" s="17">
        <f t="shared" ref="I3:I11" si="2">F3/SUM($E3:$G3)</f>
        <v>5.1993497765410089E-2</v>
      </c>
      <c r="J3" s="17">
        <f t="shared" ref="J3:J11" si="3">G3/SUM($E3:$G3)</f>
        <v>8.9285754264061296E-2</v>
      </c>
    </row>
    <row r="4" spans="1:10" ht="15" customHeight="1" x14ac:dyDescent="0.3">
      <c r="A4" s="8">
        <v>13</v>
      </c>
      <c r="B4" s="8" t="s">
        <v>12</v>
      </c>
      <c r="C4" s="16">
        <v>183.99987566857698</v>
      </c>
      <c r="D4" s="16">
        <v>267.31921516592803</v>
      </c>
      <c r="E4" s="16">
        <v>1099.708374836292</v>
      </c>
      <c r="F4" s="16">
        <v>83.319339497351052</v>
      </c>
      <c r="G4" s="16">
        <v>183.99987566857698</v>
      </c>
      <c r="H4" s="17">
        <f t="shared" si="1"/>
        <v>0.80445221653098176</v>
      </c>
      <c r="I4" s="17">
        <f t="shared" si="2"/>
        <v>6.0949274255112693E-2</v>
      </c>
      <c r="J4" s="17">
        <f t="shared" si="3"/>
        <v>0.13459850921390559</v>
      </c>
    </row>
    <row r="5" spans="1:10" ht="15" customHeight="1" x14ac:dyDescent="0.3">
      <c r="A5" s="8">
        <v>21</v>
      </c>
      <c r="B5" s="8" t="s">
        <v>13</v>
      </c>
      <c r="C5" s="16">
        <v>29.146280104531598</v>
      </c>
      <c r="D5" s="16">
        <v>54.991680920842605</v>
      </c>
      <c r="E5" s="16">
        <v>379.99208226401839</v>
      </c>
      <c r="F5" s="16">
        <v>25.845400816311006</v>
      </c>
      <c r="G5" s="16">
        <v>29.146280104531598</v>
      </c>
      <c r="H5" s="17">
        <f t="shared" si="1"/>
        <v>0.87357762386760163</v>
      </c>
      <c r="I5" s="17">
        <f t="shared" si="2"/>
        <v>5.94169323173728E-2</v>
      </c>
      <c r="J5" s="17">
        <f t="shared" si="3"/>
        <v>6.7005443815025587E-2</v>
      </c>
    </row>
    <row r="6" spans="1:10" ht="15" customHeight="1" x14ac:dyDescent="0.3">
      <c r="A6" s="8">
        <v>22</v>
      </c>
      <c r="B6" s="8" t="s">
        <v>14</v>
      </c>
      <c r="C6" s="16">
        <v>106.19299092062199</v>
      </c>
      <c r="D6" s="16">
        <v>174.39882344032401</v>
      </c>
      <c r="E6" s="16">
        <v>1026.1232022408658</v>
      </c>
      <c r="F6" s="16">
        <v>68.205832519702014</v>
      </c>
      <c r="G6" s="16">
        <v>106.19299092062199</v>
      </c>
      <c r="H6" s="17">
        <f t="shared" si="1"/>
        <v>0.85473084232555585</v>
      </c>
      <c r="I6" s="17">
        <f t="shared" si="2"/>
        <v>5.6813478687324587E-2</v>
      </c>
      <c r="J6" s="17">
        <f t="shared" si="3"/>
        <v>8.8455678987119701E-2</v>
      </c>
    </row>
    <row r="7" spans="1:10" ht="15" customHeight="1" x14ac:dyDescent="0.3">
      <c r="A7" s="8">
        <v>23</v>
      </c>
      <c r="B7" s="8" t="s">
        <v>15</v>
      </c>
      <c r="C7" s="16">
        <v>53.046903442211708</v>
      </c>
      <c r="D7" s="16">
        <v>127.19218338362501</v>
      </c>
      <c r="E7" s="16">
        <v>896.63946482914503</v>
      </c>
      <c r="F7" s="16">
        <v>74.145279941413293</v>
      </c>
      <c r="G7" s="16">
        <v>53.046903442211708</v>
      </c>
      <c r="H7" s="17">
        <f t="shared" si="1"/>
        <v>0.87576845899845412</v>
      </c>
      <c r="I7" s="17">
        <f t="shared" si="2"/>
        <v>7.2419406130728059E-2</v>
      </c>
      <c r="J7" s="17">
        <f t="shared" si="3"/>
        <v>5.1812134870817782E-2</v>
      </c>
    </row>
    <row r="8" spans="1:10" ht="15" customHeight="1" x14ac:dyDescent="0.3">
      <c r="A8" s="8">
        <v>31</v>
      </c>
      <c r="B8" s="8" t="s">
        <v>16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32</v>
      </c>
      <c r="B9" s="8" t="s">
        <v>17</v>
      </c>
      <c r="C9" s="16">
        <v>130.50597414534599</v>
      </c>
      <c r="D9" s="16">
        <v>215.51915395821101</v>
      </c>
      <c r="E9" s="16">
        <v>1242.097890758409</v>
      </c>
      <c r="F9" s="16">
        <v>85.013179812865019</v>
      </c>
      <c r="G9" s="16">
        <v>130.50597414534599</v>
      </c>
      <c r="H9" s="17">
        <f t="shared" si="1"/>
        <v>0.85214281436993566</v>
      </c>
      <c r="I9" s="17">
        <f t="shared" si="2"/>
        <v>5.8323398536679914E-2</v>
      </c>
      <c r="J9" s="17">
        <f t="shared" si="3"/>
        <v>8.9533787093384373E-2</v>
      </c>
    </row>
    <row r="10" spans="1:10" ht="15" customHeight="1" x14ac:dyDescent="0.3">
      <c r="A10" s="8">
        <v>33</v>
      </c>
      <c r="B10" s="8" t="s">
        <v>18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54"/>
      <c r="B11" s="54"/>
      <c r="C11" s="11">
        <f>SUM(C2:C10)</f>
        <v>788.59835954076607</v>
      </c>
      <c r="D11" s="11">
        <f t="shared" ref="D11:G11" si="4">SUM(D2:D10)</f>
        <v>1295.8576960799064</v>
      </c>
      <c r="E11" s="11">
        <f t="shared" si="4"/>
        <v>7502.1761009948132</v>
      </c>
      <c r="F11" s="11">
        <f t="shared" si="4"/>
        <v>507.25933653914058</v>
      </c>
      <c r="G11" s="11">
        <f t="shared" si="4"/>
        <v>788.59835954076607</v>
      </c>
      <c r="H11" s="18">
        <f t="shared" si="1"/>
        <v>0.85271053442522915</v>
      </c>
      <c r="I11" s="18">
        <f t="shared" si="2"/>
        <v>5.765598862643611E-2</v>
      </c>
      <c r="J11" s="18">
        <f t="shared" si="3"/>
        <v>8.9633476948334637E-2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19">
        <v>11</v>
      </c>
      <c r="B2" s="19" t="s">
        <v>1</v>
      </c>
      <c r="C2" s="20">
        <v>77.643722091357091</v>
      </c>
      <c r="D2" s="20">
        <v>247.99006055422603</v>
      </c>
      <c r="E2" s="14">
        <v>1339.83864794327</v>
      </c>
      <c r="F2" s="14">
        <v>2045.0385314543198</v>
      </c>
      <c r="G2" s="14">
        <v>1082.6233132157802</v>
      </c>
      <c r="H2" s="15">
        <v>1.6198945748742314E-2</v>
      </c>
      <c r="I2" s="15">
        <v>5.1738600738621736E-2</v>
      </c>
      <c r="J2" s="15">
        <v>0.27953288412119104</v>
      </c>
      <c r="K2" s="15">
        <v>0.4266599711195937</v>
      </c>
      <c r="L2" s="15">
        <v>0.22586959827185113</v>
      </c>
    </row>
    <row r="3" spans="1:12" ht="15" customHeight="1" x14ac:dyDescent="0.3">
      <c r="A3" s="21">
        <v>12</v>
      </c>
      <c r="B3" s="21" t="s">
        <v>2</v>
      </c>
      <c r="C3" s="22">
        <v>49.259730863345503</v>
      </c>
      <c r="D3" s="22">
        <v>80.872094287024595</v>
      </c>
      <c r="E3" s="16">
        <v>415.63865859482104</v>
      </c>
      <c r="F3" s="16">
        <v>594.97406825121004</v>
      </c>
      <c r="G3" s="16">
        <v>366.32781855404198</v>
      </c>
      <c r="H3" s="17">
        <v>3.2685710272396452E-2</v>
      </c>
      <c r="I3" s="17">
        <v>5.3661719149881874E-2</v>
      </c>
      <c r="J3" s="17">
        <v>0.27579210309788449</v>
      </c>
      <c r="K3" s="17">
        <v>0.39478798754296163</v>
      </c>
      <c r="L3" s="17">
        <v>0.24307247993687547</v>
      </c>
    </row>
    <row r="4" spans="1:12" ht="15" customHeight="1" x14ac:dyDescent="0.3">
      <c r="A4" s="21">
        <v>13</v>
      </c>
      <c r="B4" s="21" t="s">
        <v>3</v>
      </c>
      <c r="C4" s="22">
        <v>17.1829891043214</v>
      </c>
      <c r="D4" s="22">
        <v>25.410580467993</v>
      </c>
      <c r="E4" s="16">
        <v>106.53116324614601</v>
      </c>
      <c r="F4" s="16">
        <v>96.866855850481798</v>
      </c>
      <c r="G4" s="16">
        <v>36.705356871942101</v>
      </c>
      <c r="H4" s="17">
        <v>6.0782365622823312E-2</v>
      </c>
      <c r="I4" s="17">
        <v>8.9886292967810158E-2</v>
      </c>
      <c r="J4" s="17">
        <v>0.3768387487962413</v>
      </c>
      <c r="K4" s="17">
        <v>0.34265264403598827</v>
      </c>
      <c r="L4" s="17">
        <v>0.12983994857713693</v>
      </c>
    </row>
    <row r="5" spans="1:12" ht="15" customHeight="1" x14ac:dyDescent="0.3">
      <c r="A5" s="21">
        <v>14</v>
      </c>
      <c r="B5" s="21" t="s">
        <v>4</v>
      </c>
      <c r="C5" s="22">
        <v>76.507252486405491</v>
      </c>
      <c r="D5" s="22">
        <v>92.045464428494398</v>
      </c>
      <c r="E5" s="16">
        <v>283.39632326878899</v>
      </c>
      <c r="F5" s="16">
        <v>316.4826854584</v>
      </c>
      <c r="G5" s="16">
        <v>115.80985941679602</v>
      </c>
      <c r="H5" s="17">
        <v>8.6523020155527514E-2</v>
      </c>
      <c r="I5" s="17">
        <v>0.10409538070115167</v>
      </c>
      <c r="J5" s="17">
        <v>0.32049648880731685</v>
      </c>
      <c r="K5" s="17">
        <v>0.3579142745670848</v>
      </c>
      <c r="L5" s="17">
        <v>0.13097083576891921</v>
      </c>
    </row>
    <row r="6" spans="1:12" ht="15" customHeight="1" x14ac:dyDescent="0.3">
      <c r="A6" s="21">
        <v>15</v>
      </c>
      <c r="B6" s="21" t="s">
        <v>5</v>
      </c>
      <c r="C6" s="22">
        <v>22.310417861580099</v>
      </c>
      <c r="D6" s="22">
        <v>88.648167231997903</v>
      </c>
      <c r="E6" s="16">
        <v>278.785401453639</v>
      </c>
      <c r="F6" s="16">
        <v>319.076378741577</v>
      </c>
      <c r="G6" s="16">
        <v>167.17700460076699</v>
      </c>
      <c r="H6" s="17">
        <v>2.5468590007744919E-2</v>
      </c>
      <c r="I6" s="17">
        <v>0.10119684177039709</v>
      </c>
      <c r="J6" s="17">
        <v>0.31824913068949756</v>
      </c>
      <c r="K6" s="17">
        <v>0.36424353509395097</v>
      </c>
      <c r="L6" s="17">
        <v>0.19084190243840959</v>
      </c>
    </row>
    <row r="7" spans="1:12" ht="15" customHeight="1" x14ac:dyDescent="0.3">
      <c r="A7" s="21">
        <v>16</v>
      </c>
      <c r="B7" s="21" t="s">
        <v>6</v>
      </c>
      <c r="C7" s="22">
        <v>7.2429143883629701</v>
      </c>
      <c r="D7" s="22">
        <v>20.674894148201002</v>
      </c>
      <c r="E7" s="16">
        <v>65.711472092463211</v>
      </c>
      <c r="F7" s="16">
        <v>124.209697134503</v>
      </c>
      <c r="G7" s="16">
        <v>85.391255187680201</v>
      </c>
      <c r="H7" s="17">
        <v>2.3885858338961709E-2</v>
      </c>
      <c r="I7" s="17">
        <v>6.8182166227229668E-2</v>
      </c>
      <c r="J7" s="17">
        <v>0.21670488279787115</v>
      </c>
      <c r="K7" s="17">
        <v>0.40962174492174824</v>
      </c>
      <c r="L7" s="17">
        <v>0.28160534771418921</v>
      </c>
    </row>
    <row r="8" spans="1:12" ht="15" customHeight="1" x14ac:dyDescent="0.3">
      <c r="A8" s="21">
        <v>17</v>
      </c>
      <c r="B8" s="21" t="s">
        <v>7</v>
      </c>
      <c r="C8" s="22">
        <v>0</v>
      </c>
      <c r="D8" s="22">
        <v>1.8429944501520898</v>
      </c>
      <c r="E8" s="16">
        <v>8.3347611073814587</v>
      </c>
      <c r="F8" s="16">
        <v>16.002252620913399</v>
      </c>
      <c r="G8" s="16">
        <v>2.1403329257738597</v>
      </c>
      <c r="H8" s="17">
        <v>0</v>
      </c>
      <c r="I8" s="17">
        <v>6.5076703821106655E-2</v>
      </c>
      <c r="J8" s="17">
        <v>0.29430299150384398</v>
      </c>
      <c r="K8" s="17">
        <v>0.56504448735359536</v>
      </c>
      <c r="L8" s="17">
        <v>7.5575817321454117E-2</v>
      </c>
    </row>
    <row r="9" spans="1:12" ht="15" customHeight="1" x14ac:dyDescent="0.3">
      <c r="A9" s="8">
        <v>18</v>
      </c>
      <c r="B9" s="8" t="s">
        <v>19</v>
      </c>
      <c r="C9" s="24" t="s">
        <v>53</v>
      </c>
      <c r="D9" s="24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  <c r="K9" s="13" t="s">
        <v>53</v>
      </c>
      <c r="L9" s="13" t="s">
        <v>53</v>
      </c>
    </row>
    <row r="10" spans="1:12" ht="15" customHeight="1" x14ac:dyDescent="0.3">
      <c r="A10" s="21">
        <v>19</v>
      </c>
      <c r="B10" s="21" t="s">
        <v>8</v>
      </c>
      <c r="C10" s="22">
        <v>0</v>
      </c>
      <c r="D10" s="22">
        <v>0</v>
      </c>
      <c r="E10" s="16">
        <v>30.132307796099997</v>
      </c>
      <c r="F10" s="16">
        <v>43.520298486466295</v>
      </c>
      <c r="G10" s="16">
        <v>49.688070437987299</v>
      </c>
      <c r="H10" s="17">
        <v>0</v>
      </c>
      <c r="I10" s="17">
        <v>0</v>
      </c>
      <c r="J10" s="17">
        <v>0.24430146320965274</v>
      </c>
      <c r="K10" s="17">
        <v>0.35284627621322295</v>
      </c>
      <c r="L10" s="17">
        <v>0.4028522605771242</v>
      </c>
    </row>
    <row r="11" spans="1:12" ht="15" customHeight="1" x14ac:dyDescent="0.25">
      <c r="A11" s="54"/>
      <c r="B11" s="54"/>
      <c r="C11" s="23">
        <f t="shared" ref="C11:G11" si="0">SUM(C2:C10)</f>
        <v>250.14702679537257</v>
      </c>
      <c r="D11" s="23">
        <f t="shared" si="0"/>
        <v>557.48425556808911</v>
      </c>
      <c r="E11" s="11">
        <f t="shared" si="0"/>
        <v>2528.3687355026095</v>
      </c>
      <c r="F11" s="11">
        <f t="shared" si="0"/>
        <v>3556.1707679978717</v>
      </c>
      <c r="G11" s="11">
        <f t="shared" si="0"/>
        <v>1905.8630112107685</v>
      </c>
      <c r="H11" s="18">
        <v>2.8432151156153187E-2</v>
      </c>
      <c r="I11" s="18">
        <v>6.3364641285357307E-2</v>
      </c>
      <c r="J11" s="18">
        <v>0.28737883870635683</v>
      </c>
      <c r="K11" s="18">
        <v>0.40420062596034528</v>
      </c>
      <c r="L11" s="18">
        <v>0.21662374289178743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8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4">
        <v>4801.3380210000005</v>
      </c>
      <c r="D2" s="14">
        <v>4793.1342752589699</v>
      </c>
      <c r="E2" s="14">
        <f t="shared" ref="E2:E11" si="0">ROUND(D2,0)-ROUND(C2,0)</f>
        <v>-8</v>
      </c>
      <c r="F2" s="26">
        <f t="shared" ref="F2:F11" si="1">D2/C2-1</f>
        <v>-1.7086374058958853E-3</v>
      </c>
    </row>
    <row r="3" spans="1:6" ht="15" customHeight="1" x14ac:dyDescent="0.3">
      <c r="A3" s="8">
        <v>12</v>
      </c>
      <c r="B3" s="8" t="s">
        <v>2</v>
      </c>
      <c r="C3" s="16">
        <v>1460.912069</v>
      </c>
      <c r="D3" s="16">
        <v>1507.0723705504402</v>
      </c>
      <c r="E3" s="16">
        <f t="shared" si="0"/>
        <v>46</v>
      </c>
      <c r="F3" s="27">
        <f t="shared" si="1"/>
        <v>3.1596906158792404E-2</v>
      </c>
    </row>
    <row r="4" spans="1:6" ht="15" customHeight="1" x14ac:dyDescent="0.3">
      <c r="A4" s="8">
        <v>13</v>
      </c>
      <c r="B4" s="8" t="s">
        <v>3</v>
      </c>
      <c r="C4" s="16">
        <v>323.75713009999998</v>
      </c>
      <c r="D4" s="16">
        <v>282.69694554088699</v>
      </c>
      <c r="E4" s="16">
        <f t="shared" si="0"/>
        <v>-41</v>
      </c>
      <c r="F4" s="27">
        <f t="shared" si="1"/>
        <v>-0.12682403178713186</v>
      </c>
    </row>
    <row r="5" spans="1:6" ht="15" customHeight="1" x14ac:dyDescent="0.3">
      <c r="A5" s="8">
        <v>14</v>
      </c>
      <c r="B5" s="8" t="s">
        <v>4</v>
      </c>
      <c r="C5" s="16">
        <v>903.5765298</v>
      </c>
      <c r="D5" s="16">
        <v>884.24158505888693</v>
      </c>
      <c r="E5" s="16">
        <f t="shared" si="0"/>
        <v>-20</v>
      </c>
      <c r="F5" s="27">
        <f t="shared" si="1"/>
        <v>-2.1398237009755849E-2</v>
      </c>
    </row>
    <row r="6" spans="1:6" ht="15" customHeight="1" x14ac:dyDescent="0.3">
      <c r="A6" s="8">
        <v>15</v>
      </c>
      <c r="B6" s="8" t="s">
        <v>5</v>
      </c>
      <c r="C6" s="16">
        <v>915.81152159999999</v>
      </c>
      <c r="D6" s="16">
        <v>875.99736988956704</v>
      </c>
      <c r="E6" s="16">
        <f t="shared" si="0"/>
        <v>-40</v>
      </c>
      <c r="F6" s="27">
        <f t="shared" si="1"/>
        <v>-4.3474176477791282E-2</v>
      </c>
    </row>
    <row r="7" spans="1:6" ht="15" customHeight="1" x14ac:dyDescent="0.3">
      <c r="A7" s="8">
        <v>16</v>
      </c>
      <c r="B7" s="8" t="s">
        <v>6</v>
      </c>
      <c r="C7" s="16">
        <v>43.742154310000004</v>
      </c>
      <c r="D7" s="16">
        <v>303.230232951208</v>
      </c>
      <c r="E7" s="16">
        <f t="shared" si="0"/>
        <v>259</v>
      </c>
      <c r="F7" s="27">
        <f t="shared" si="1"/>
        <v>5.9322199085627974</v>
      </c>
    </row>
    <row r="8" spans="1:6" ht="15" customHeight="1" x14ac:dyDescent="0.3">
      <c r="A8" s="8">
        <v>17</v>
      </c>
      <c r="B8" s="8" t="s">
        <v>7</v>
      </c>
      <c r="C8" s="13" t="s">
        <v>53</v>
      </c>
      <c r="D8" s="16">
        <v>28.320341104222504</v>
      </c>
      <c r="E8" s="16">
        <v>28.320341104222504</v>
      </c>
      <c r="F8" s="27">
        <v>1</v>
      </c>
    </row>
    <row r="9" spans="1:6" ht="15" customHeight="1" x14ac:dyDescent="0.3">
      <c r="A9" s="8">
        <v>18</v>
      </c>
      <c r="B9" s="8" t="s">
        <v>19</v>
      </c>
      <c r="C9" s="16">
        <v>3.4822824760000004</v>
      </c>
      <c r="D9" s="13" t="s">
        <v>53</v>
      </c>
      <c r="E9" s="16">
        <v>-3.4822824760000004</v>
      </c>
      <c r="F9" s="28">
        <v>-1</v>
      </c>
    </row>
    <row r="10" spans="1:6" ht="15" customHeight="1" x14ac:dyDescent="0.3">
      <c r="A10" s="8">
        <v>19</v>
      </c>
      <c r="B10" s="8" t="s">
        <v>8</v>
      </c>
      <c r="C10" s="16">
        <v>112.6945513</v>
      </c>
      <c r="D10" s="16">
        <v>123.340676720548</v>
      </c>
      <c r="E10" s="16">
        <f t="shared" si="0"/>
        <v>10</v>
      </c>
      <c r="F10" s="27">
        <f t="shared" si="1"/>
        <v>9.4468856725888672E-2</v>
      </c>
    </row>
    <row r="11" spans="1:6" ht="15" customHeight="1" x14ac:dyDescent="0.25">
      <c r="A11" s="54"/>
      <c r="B11" s="54"/>
      <c r="C11" s="11">
        <f t="shared" ref="C11:D11" si="2">SUM(C2:C10)</f>
        <v>8565.314259585999</v>
      </c>
      <c r="D11" s="11">
        <f t="shared" si="2"/>
        <v>8798.0337970747314</v>
      </c>
      <c r="E11" s="25">
        <f t="shared" si="0"/>
        <v>233</v>
      </c>
      <c r="F11" s="29">
        <f t="shared" si="1"/>
        <v>2.7169994052264945E-2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2022-08-30T11:22:46Z</dcterms:created>
  <dcterms:modified xsi:type="dcterms:W3CDTF">2022-10-24T13:28:42Z</dcterms:modified>
</cp:coreProperties>
</file>