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1A2E0303-3995-46AF-975C-13C1F63F2BF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2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externalReferences>
    <externalReference r:id="rId9"/>
  </externalReferences>
  <definedNames>
    <definedName name="aa" localSheetId="1">#REF!</definedName>
    <definedName name="aa">#REF!</definedName>
    <definedName name="Auswertung_GdeTypen_CH00" localSheetId="1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  <c r="E2" i="2"/>
  <c r="E3" i="2"/>
  <c r="E4" i="2"/>
  <c r="E5" i="2"/>
  <c r="E6" i="2"/>
  <c r="E7" i="2"/>
  <c r="E8" i="2"/>
  <c r="E9" i="2"/>
  <c r="E10" i="2"/>
  <c r="C11" i="2"/>
  <c r="D11" i="2"/>
  <c r="F11" i="2" s="1"/>
  <c r="C11" i="3"/>
  <c r="D11" i="3"/>
  <c r="E11" i="3"/>
  <c r="F11" i="3"/>
  <c r="G11" i="3"/>
  <c r="H4" i="5"/>
  <c r="I4" i="5"/>
  <c r="J4" i="5"/>
  <c r="H6" i="5"/>
  <c r="I6" i="5"/>
  <c r="J6" i="5"/>
  <c r="H7" i="5"/>
  <c r="I7" i="5"/>
  <c r="J7" i="5"/>
  <c r="H9" i="5"/>
  <c r="I9" i="5"/>
  <c r="J9" i="5"/>
  <c r="H10" i="5"/>
  <c r="I10" i="5"/>
  <c r="J10" i="5"/>
  <c r="D11" i="5"/>
  <c r="E11" i="5"/>
  <c r="F11" i="5"/>
  <c r="G11" i="5"/>
  <c r="J11" i="5" s="1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C11" i="7"/>
  <c r="F11" i="8"/>
  <c r="E11" i="8"/>
  <c r="C11" i="8"/>
  <c r="D6" i="8" s="1"/>
  <c r="I4" i="8"/>
  <c r="I6" i="8"/>
  <c r="I7" i="8"/>
  <c r="I9" i="8"/>
  <c r="I10" i="8"/>
  <c r="H4" i="8"/>
  <c r="H6" i="8"/>
  <c r="H7" i="8"/>
  <c r="H9" i="8"/>
  <c r="H10" i="8"/>
  <c r="G4" i="8"/>
  <c r="G6" i="8"/>
  <c r="G7" i="8"/>
  <c r="G9" i="8"/>
  <c r="G10" i="8"/>
  <c r="F11" i="9"/>
  <c r="E11" i="9"/>
  <c r="C11" i="9"/>
  <c r="D10" i="9" s="1"/>
  <c r="I3" i="9"/>
  <c r="I4" i="9"/>
  <c r="I5" i="9"/>
  <c r="I6" i="9"/>
  <c r="I7" i="9"/>
  <c r="I8" i="9"/>
  <c r="I9" i="9"/>
  <c r="I10" i="9"/>
  <c r="I2" i="9"/>
  <c r="H3" i="9"/>
  <c r="H4" i="9"/>
  <c r="H5" i="9"/>
  <c r="H6" i="9"/>
  <c r="H7" i="9"/>
  <c r="H8" i="9"/>
  <c r="H9" i="9"/>
  <c r="H10" i="9"/>
  <c r="H2" i="9"/>
  <c r="G3" i="9"/>
  <c r="G4" i="9"/>
  <c r="G5" i="9"/>
  <c r="G6" i="9"/>
  <c r="G7" i="9"/>
  <c r="G8" i="9"/>
  <c r="G9" i="9"/>
  <c r="G10" i="9"/>
  <c r="G2" i="9"/>
  <c r="E11" i="2" l="1"/>
  <c r="I11" i="5"/>
  <c r="H11" i="5"/>
  <c r="I11" i="7"/>
  <c r="J11" i="7"/>
  <c r="H11" i="7"/>
  <c r="D9" i="8"/>
  <c r="D10" i="8"/>
  <c r="D7" i="8"/>
  <c r="I11" i="8"/>
  <c r="G11" i="8"/>
  <c r="H11" i="8"/>
  <c r="D4" i="8"/>
  <c r="D3" i="9"/>
  <c r="D8" i="9"/>
  <c r="H11" i="9"/>
  <c r="D2" i="9"/>
  <c r="D6" i="9"/>
  <c r="D9" i="9"/>
  <c r="G11" i="9"/>
  <c r="I11" i="9"/>
  <c r="D4" i="9"/>
  <c r="D5" i="9"/>
  <c r="D7" i="9"/>
</calcChain>
</file>

<file path=xl/sharedStrings.xml><?xml version="1.0" encoding="utf-8"?>
<sst xmlns="http://schemas.openxmlformats.org/spreadsheetml/2006/main" count="318" uniqueCount="128">
  <si>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</si>
  <si>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</si>
  <si>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</si>
  <si>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</si>
  <si>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</si>
  <si>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</si>
  <si>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</si>
  <si>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</si>
  <si>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</si>
  <si>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</si>
  <si>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</si>
  <si>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</si>
  <si>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</si>
  <si>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</si>
  <si>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</si>
  <si>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</si>
  <si>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</si>
  <si>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</si>
  <si>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</si>
  <si>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</si>
  <si>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</si>
  <si>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</si>
  <si>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</si>
  <si>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</si>
  <si>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</si>
  <si>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</si>
  <si>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</si>
  <si>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</si>
  <si>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</si>
  <si>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</si>
  <si>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</si>
  <si>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</si>
  <si>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</si>
  <si>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</si>
  <si>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</si>
  <si>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</si>
  <si>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</si>
  <si>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</si>
  <si>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</si>
  <si>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</si>
  <si>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</si>
  <si>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</si>
  <si>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</si>
  <si>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</si>
  <si>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</si>
  <si>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</si>
  <si>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</si>
  <si>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</si>
  <si>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</si>
  <si>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</si>
  <si>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</si>
  <si>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</si>
  <si>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</si>
  <si>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</si>
  <si>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</si>
  <si>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</si>
  <si>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</si>
  <si>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</si>
  <si>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</si>
  <si>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</si>
  <si>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</si>
  <si>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</si>
  <si>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</si>
  <si>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</si>
  <si>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</si>
  <si>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</si>
  <si>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</si>
  <si>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</si>
  <si>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</si>
  <si>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</si>
  <si>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</si>
  <si>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</si>
  <si>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</si>
  <si>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</si>
  <si>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</si>
  <si>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</si>
  <si>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</si>
  <si>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</si>
  <si>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</si>
  <si>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</si>
  <si>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</si>
  <si>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</si>
  <si>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</si>
  <si>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</si>
  <si>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t>ja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</si>
  <si>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</si>
  <si>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</si>
  <si>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</si>
  <si>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</si>
  <si>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</si>
  <si>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</si>
  <si>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</si>
  <si>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</si>
  <si>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</si>
  <si>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</si>
  <si>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</si>
  <si>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</si>
  <si>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</si>
  <si>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</si>
  <si>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</si>
  <si>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</si>
  <si>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</si>
  <si>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</si>
  <si>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</si>
  <si>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</si>
  <si>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</si>
  <si>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</si>
  <si>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</si>
  <si>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</si>
  <si>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</si>
  <si>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</si>
  <si>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</si>
  <si>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</si>
  <si>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</si>
  <si>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</si>
  <si>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Faktenblatt Kanton UR</t>
  </si>
  <si>
    <t>In 15 Gemeinden sind die Verkehrszonen innerhalb der Bauzonen gemäss dem minimalen Geodatenmodell zugeordnet. In 4 Gemeinden sind die Verkehrsflächen ausgeschnitten.</t>
  </si>
  <si>
    <t>Die Golfplätze sind in der Bauzonenstatistik den Nichtbauzonen zugeordnet.</t>
  </si>
  <si>
    <t>23 ha eingeschränkte Bauzonen sind neu ausgeschieden (Freihaltezonen)  &gt; siehe Blatt "Vergleich 2017_2022", Code_HN 16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</si>
  <si>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</si>
  <si>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</si>
  <si>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</si>
  <si>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</si>
  <si>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t>Bauzonenfläche pro Beschäftigte innerhalb der Bauzonen</t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</si>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</sst>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2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  <xf numFmtId="0" fontId="12" fillId="0" borderId="0" xfId="3"/>
    <xf numFmtId="49" fontId="12" fillId="0" borderId="4" xfId="3" applyNumberFormat="1" applyBorder="1" applyAlignment="1">
      <alignment horizontal="left" vertical="top" wrapText="1"/>
    </xf>
    <xf numFmtId="49" fontId="12" fillId="0" borderId="8" xfId="3" applyNumberFormat="1" applyBorder="1" applyAlignment="1">
      <alignment horizontal="left" vertical="top" wrapText="1"/>
    </xf>
    <xf numFmtId="49" fontId="12" fillId="0" borderId="5" xfId="3" applyNumberFormat="1" applyBorder="1" applyAlignment="1">
      <alignment horizontal="left" vertical="top" wrapText="1"/>
    </xf>
    <xf numFmtId="49" fontId="12" fillId="0" borderId="12" xfId="3" applyNumberFormat="1" applyBorder="1" applyAlignment="1">
      <alignment horizontal="left" vertical="top" wrapText="1"/>
    </xf>
    <xf numFmtId="49" fontId="12" fillId="0" borderId="11" xfId="3" applyNumberFormat="1" applyBorder="1" applyAlignment="1">
      <alignment horizontal="left" vertical="top" wrapText="1"/>
    </xf>
    <xf numFmtId="49" fontId="12" fillId="0" borderId="10" xfId="3" applyNumberFormat="1" applyBorder="1" applyAlignment="1">
      <alignment horizontal="left" vertical="top" wrapText="1"/>
    </xf>
    <xf numFmtId="0" fontId="12" fillId="0" borderId="0" xfId="3" applyAlignment="1">
      <alignment vertical="top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419.73580759061201</c:v>
                </c:pt>
                <c:pt idx="1">
                  <c:v>198.95970962541901</c:v>
                </c:pt>
                <c:pt idx="2">
                  <c:v>76.996604084185805</c:v>
                </c:pt>
                <c:pt idx="3">
                  <c:v>110.71675523555901</c:v>
                </c:pt>
                <c:pt idx="4">
                  <c:v>107.14879862893301</c:v>
                </c:pt>
                <c:pt idx="5">
                  <c:v>25.419769695655997</c:v>
                </c:pt>
                <c:pt idx="6">
                  <c:v>49.703068319464798</c:v>
                </c:pt>
                <c:pt idx="7">
                  <c:v>124.32289083385801</c:v>
                </c:pt>
                <c:pt idx="8">
                  <c:v>8.5568805351931996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E3-49BB-97F5-2FA2DE1BD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57568"/>
        <c:axId val="864351992"/>
      </c:barChart>
      <c:catAx>
        <c:axId val="8643575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51992"/>
        <c:crosses val="autoZero"/>
        <c:auto val="1"/>
        <c:lblAlgn val="ctr"/>
        <c:lblOffset val="100"/>
        <c:noMultiLvlLbl val="0"/>
      </c:catAx>
      <c:valAx>
        <c:axId val="86435199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575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4.9896588150146597</c:v>
                </c:pt>
                <c:pt idx="1">
                  <c:v>0</c:v>
                </c:pt>
                <c:pt idx="2">
                  <c:v>0.48531278862835697</c:v>
                </c:pt>
                <c:pt idx="3">
                  <c:v>6.08517952396359</c:v>
                </c:pt>
                <c:pt idx="4">
                  <c:v>3.1836126626641397</c:v>
                </c:pt>
                <c:pt idx="5">
                  <c:v>0.23652323542534101</c:v>
                </c:pt>
                <c:pt idx="6">
                  <c:v>6.5889434565109299</c:v>
                </c:pt>
                <c:pt idx="7">
                  <c:v>2.85632540255919</c:v>
                </c:pt>
                <c:pt idx="8">
                  <c:v>9.3258486092359705E-2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C1-437A-A3F5-00DB6AE64883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47.637806025133898</c:v>
                </c:pt>
                <c:pt idx="1">
                  <c:v>8.9689171343125995</c:v>
                </c:pt>
                <c:pt idx="2">
                  <c:v>10.501026205933201</c:v>
                </c:pt>
                <c:pt idx="3">
                  <c:v>30.261044654298601</c:v>
                </c:pt>
                <c:pt idx="4">
                  <c:v>19.6077036555353</c:v>
                </c:pt>
                <c:pt idx="5">
                  <c:v>7.6512845476455302</c:v>
                </c:pt>
                <c:pt idx="6">
                  <c:v>8.45006273436924</c:v>
                </c:pt>
                <c:pt idx="7">
                  <c:v>18.395310234459501</c:v>
                </c:pt>
                <c:pt idx="8">
                  <c:v>1.33376629570283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C1-437A-A3F5-00DB6AE64883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217.23999037722297</c:v>
                </c:pt>
                <c:pt idx="1">
                  <c:v>80.586045147425097</c:v>
                </c:pt>
                <c:pt idx="2">
                  <c:v>34.458940867762003</c:v>
                </c:pt>
                <c:pt idx="3">
                  <c:v>32.656800345073499</c:v>
                </c:pt>
                <c:pt idx="4">
                  <c:v>48.535704638587703</c:v>
                </c:pt>
                <c:pt idx="5">
                  <c:v>9.7168991291762499</c:v>
                </c:pt>
                <c:pt idx="6">
                  <c:v>6.9669464280490896</c:v>
                </c:pt>
                <c:pt idx="7">
                  <c:v>68.594153806494305</c:v>
                </c:pt>
                <c:pt idx="8">
                  <c:v>1.6719788272541301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C1-437A-A3F5-00DB6AE64883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86.085977628905496</c:v>
                </c:pt>
                <c:pt idx="1">
                  <c:v>76.399726219372099</c:v>
                </c:pt>
                <c:pt idx="2">
                  <c:v>18.329643375123798</c:v>
                </c:pt>
                <c:pt idx="3">
                  <c:v>25.638975708704599</c:v>
                </c:pt>
                <c:pt idx="4">
                  <c:v>27.493655083055003</c:v>
                </c:pt>
                <c:pt idx="5">
                  <c:v>5.3683692259859201</c:v>
                </c:pt>
                <c:pt idx="6">
                  <c:v>15.0738105232045</c:v>
                </c:pt>
                <c:pt idx="7">
                  <c:v>24.764673671368502</c:v>
                </c:pt>
                <c:pt idx="8">
                  <c:v>3.8872721265027299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C1-437A-A3F5-00DB6AE64883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63.782374744338497</c:v>
                </c:pt>
                <c:pt idx="1">
                  <c:v>33.0050211243015</c:v>
                </c:pt>
                <c:pt idx="2">
                  <c:v>13.221680846737598</c:v>
                </c:pt>
                <c:pt idx="3">
                  <c:v>16.074755003519002</c:v>
                </c:pt>
                <c:pt idx="4">
                  <c:v>8.3281225890904409</c:v>
                </c:pt>
                <c:pt idx="5">
                  <c:v>2.4466935574230999</c:v>
                </c:pt>
                <c:pt idx="6">
                  <c:v>12.6233051773314</c:v>
                </c:pt>
                <c:pt idx="7">
                  <c:v>9.7124277189771195</c:v>
                </c:pt>
                <c:pt idx="8">
                  <c:v>1.57060479964146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AC1-437A-A3F5-00DB6AE64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2983952"/>
        <c:axId val="872978376"/>
      </c:barChart>
      <c:catAx>
        <c:axId val="8729839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2978376"/>
        <c:crosses val="autoZero"/>
        <c:auto val="1"/>
        <c:lblAlgn val="ctr"/>
        <c:lblOffset val="100"/>
        <c:noMultiLvlLbl val="0"/>
      </c:catAx>
      <c:valAx>
        <c:axId val="87297837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2983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71B-4721-BBDE-A185FD2671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1.1887617698514935E-2</c:v>
                </c:pt>
                <c:pt idx="1">
                  <c:v>0</c:v>
                </c:pt>
                <c:pt idx="2">
                  <c:v>6.3030414704749278E-3</c:v>
                </c:pt>
                <c:pt idx="3">
                  <c:v>5.4961685889519198E-2</c:v>
                </c:pt>
                <c:pt idx="4">
                  <c:v>2.9712070535567282E-2</c:v>
                </c:pt>
                <c:pt idx="5">
                  <c:v>9.3046962367152892E-3</c:v>
                </c:pt>
                <c:pt idx="6">
                  <c:v>0.13256613081028862</c:v>
                </c:pt>
                <c:pt idx="7">
                  <c:v>2.2975056189582153E-2</c:v>
                </c:pt>
                <c:pt idx="8">
                  <c:v>1.0898654680148659E-2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1B-4721-BBDE-A185FD2671B3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0.11349473922319463</c:v>
                </c:pt>
                <c:pt idx="1">
                  <c:v>4.5079062244304177E-2</c:v>
                </c:pt>
                <c:pt idx="2">
                  <c:v>0.13638297858502701</c:v>
                </c:pt>
                <c:pt idx="3">
                  <c:v>0.27331946813213287</c:v>
                </c:pt>
                <c:pt idx="4">
                  <c:v>0.18299508633259448</c:v>
                </c:pt>
                <c:pt idx="5">
                  <c:v>0.30099739845215912</c:v>
                </c:pt>
                <c:pt idx="6">
                  <c:v>0.1700108870554366</c:v>
                </c:pt>
                <c:pt idx="7">
                  <c:v>0.14796398403446426</c:v>
                </c:pt>
                <c:pt idx="8">
                  <c:v>0.15587062250281461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1B-4721-BBDE-A185FD2671B3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0.5175636351452424</c:v>
                </c:pt>
                <c:pt idx="1">
                  <c:v>0.40503700623180133</c:v>
                </c:pt>
                <c:pt idx="2">
                  <c:v>0.44753845026835209</c:v>
                </c:pt>
                <c:pt idx="3">
                  <c:v>0.29495806913410155</c:v>
                </c:pt>
                <c:pt idx="4">
                  <c:v>0.45297479075497515</c:v>
                </c:pt>
                <c:pt idx="5">
                  <c:v>0.38225755958901247</c:v>
                </c:pt>
                <c:pt idx="6">
                  <c:v>0.14017135488033103</c:v>
                </c:pt>
                <c:pt idx="7">
                  <c:v>0.55174194668752896</c:v>
                </c:pt>
                <c:pt idx="8">
                  <c:v>0.19539583617855416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1B-4721-BBDE-A185FD2671B3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0.20509562460982236</c:v>
                </c:pt>
                <c:pt idx="1">
                  <c:v>0.38399596764195454</c:v>
                </c:pt>
                <c:pt idx="2">
                  <c:v>0.238057815576943</c:v>
                </c:pt>
                <c:pt idx="3">
                  <c:v>0.23157267980041055</c:v>
                </c:pt>
                <c:pt idx="4">
                  <c:v>0.25659321835486354</c:v>
                </c:pt>
                <c:pt idx="5">
                  <c:v>0.21118874365346019</c:v>
                </c:pt>
                <c:pt idx="6">
                  <c:v>0.30327726301157065</c:v>
                </c:pt>
                <c:pt idx="7">
                  <c:v>0.19919641109748057</c:v>
                </c:pt>
                <c:pt idx="8">
                  <c:v>0.45428612804804347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1B-4721-BBDE-A185FD2671B3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0.15195838332322581</c:v>
                </c:pt>
                <c:pt idx="1">
                  <c:v>0.16588796388194002</c:v>
                </c:pt>
                <c:pt idx="2">
                  <c:v>0.171717714099203</c:v>
                </c:pt>
                <c:pt idx="3">
                  <c:v>0.14518809704383584</c:v>
                </c:pt>
                <c:pt idx="4">
                  <c:v>7.7724834021999575E-2</c:v>
                </c:pt>
                <c:pt idx="5">
                  <c:v>9.6251602068653019E-2</c:v>
                </c:pt>
                <c:pt idx="6">
                  <c:v>0.25397436424237307</c:v>
                </c:pt>
                <c:pt idx="7">
                  <c:v>7.8122601990944021E-2</c:v>
                </c:pt>
                <c:pt idx="8">
                  <c:v>0.18354875859043898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1B-4721-BBDE-A185FD267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1220496"/>
        <c:axId val="871221480"/>
      </c:barChart>
      <c:catAx>
        <c:axId val="8712204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221480"/>
        <c:crosses val="autoZero"/>
        <c:auto val="1"/>
        <c:lblAlgn val="ctr"/>
        <c:lblOffset val="100"/>
        <c:noMultiLvlLbl val="0"/>
      </c:catAx>
      <c:valAx>
        <c:axId val="87122148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1220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425.53191459999999</c:v>
                </c:pt>
                <c:pt idx="1">
                  <c:v>190.9252908</c:v>
                </c:pt>
                <c:pt idx="2">
                  <c:v>87.808459249999999</c:v>
                </c:pt>
                <c:pt idx="3">
                  <c:v>104.8061246</c:v>
                </c:pt>
                <c:pt idx="4">
                  <c:v>109.741018</c:v>
                </c:pt>
                <c:pt idx="5">
                  <c:v>1.3470564140000001</c:v>
                </c:pt>
                <c:pt idx="6">
                  <c:v>50.373498080000005</c:v>
                </c:pt>
                <c:pt idx="7">
                  <c:v>63.071675159999998</c:v>
                </c:pt>
                <c:pt idx="8">
                  <c:v>9.8046983819999998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30-48B8-9C46-08E96FE5CF6F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419.73580759061201</c:v>
                </c:pt>
                <c:pt idx="1">
                  <c:v>198.95970962541901</c:v>
                </c:pt>
                <c:pt idx="2">
                  <c:v>76.996604084185805</c:v>
                </c:pt>
                <c:pt idx="3">
                  <c:v>110.71675523555901</c:v>
                </c:pt>
                <c:pt idx="4">
                  <c:v>107.14879862893301</c:v>
                </c:pt>
                <c:pt idx="5">
                  <c:v>25.419769695655997</c:v>
                </c:pt>
                <c:pt idx="6">
                  <c:v>49.703068319464798</c:v>
                </c:pt>
                <c:pt idx="7">
                  <c:v>124.32289083385801</c:v>
                </c:pt>
                <c:pt idx="8">
                  <c:v>8.5568805351931996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30-48B8-9C46-08E96FE5CF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71224760"/>
        <c:axId val="871216560"/>
      </c:barChart>
      <c:catAx>
        <c:axId val="8712247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216560"/>
        <c:crosses val="autoZero"/>
        <c:auto val="1"/>
        <c:lblAlgn val="ctr"/>
        <c:lblOffset val="100"/>
        <c:noMultiLvlLbl val="0"/>
      </c:catAx>
      <c:valAx>
        <c:axId val="8712165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12247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5B4-41CA-8D61-0D830FED54A6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5B4-41CA-8D61-0D830FED54A6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5B4-41CA-8D61-0D830FED54A6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5B4-41CA-8D61-0D830FED54A6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8E-4B50-BA61-A99DB00055FA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8E-4B50-BA61-A99DB00055FA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98E-4B50-BA61-A99DB00055FA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E98E-4B50-BA61-A99DB00055FA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E98E-4B50-BA61-A99DB00055FA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5B4-41CA-8D61-0D830FED54A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A5B4-41CA-8D61-0D830FED54A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5B4-41CA-8D61-0D830FED54A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A5B4-41CA-8D61-0D830FED54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419.73580759061201</c:v>
                </c:pt>
                <c:pt idx="1">
                  <c:v>198.95970962541901</c:v>
                </c:pt>
                <c:pt idx="2">
                  <c:v>76.996604084185805</c:v>
                </c:pt>
                <c:pt idx="3">
                  <c:v>110.71675523555901</c:v>
                </c:pt>
                <c:pt idx="4">
                  <c:v>107.14879862893301</c:v>
                </c:pt>
                <c:pt idx="5">
                  <c:v>25.419769695655997</c:v>
                </c:pt>
                <c:pt idx="6">
                  <c:v>49.703068319464798</c:v>
                </c:pt>
                <c:pt idx="7">
                  <c:v>124.32289083385801</c:v>
                </c:pt>
                <c:pt idx="8">
                  <c:v>8.5568805351931996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B4-41CA-8D61-0D830FED54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89A-43F0-B78F-CACE9E11984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89A-43F0-B78F-CACE9E11984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89A-43F0-B78F-CACE9E11984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89A-43F0-B78F-CACE9E11984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611.43057060491094</c:v>
                </c:pt>
                <c:pt idx="3">
                  <c:v>0</c:v>
                </c:pt>
                <c:pt idx="4" formatCode="#,##0">
                  <c:v>169.67860776158201</c:v>
                </c:pt>
                <c:pt idx="5" formatCode="#,##0">
                  <c:v>106.436183024942</c:v>
                </c:pt>
                <c:pt idx="6">
                  <c:v>0</c:v>
                </c:pt>
                <c:pt idx="7" formatCode="#,##0">
                  <c:v>12.829416871349201</c:v>
                </c:pt>
                <c:pt idx="8" formatCode="#,##0">
                  <c:v>221.18550628609802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9A-43F0-B78F-CACE9E119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60520"/>
        <c:axId val="864361504"/>
      </c:barChart>
      <c:catAx>
        <c:axId val="8643605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61504"/>
        <c:crosses val="autoZero"/>
        <c:auto val="1"/>
        <c:lblAlgn val="ctr"/>
        <c:lblOffset val="100"/>
        <c:noMultiLvlLbl val="0"/>
      </c:catAx>
      <c:valAx>
        <c:axId val="86436150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6436052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3A6-4F77-90FD-EA863AD09DD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A6-4F77-90FD-EA863AD09DD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3A6-4F77-90FD-EA863AD09DD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A6-4F77-90FD-EA863AD09DD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291.42108126634145</c:v>
                </c:pt>
                <c:pt idx="3">
                  <c:v>0</c:v>
                </c:pt>
                <c:pt idx="4" formatCode="#,##0">
                  <c:v>315.79863718887401</c:v>
                </c:pt>
                <c:pt idx="5" formatCode="#,##0">
                  <c:v>395.96794280112346</c:v>
                </c:pt>
                <c:pt idx="6">
                  <c:v>0</c:v>
                </c:pt>
                <c:pt idx="7" formatCode="#,##0">
                  <c:v>377.33579033379999</c:v>
                </c:pt>
                <c:pt idx="8" formatCode="#,##0">
                  <c:v>660.45239261301288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A6-4F77-90FD-EA863AD09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04104"/>
        <c:axId val="864303120"/>
      </c:barChart>
      <c:catAx>
        <c:axId val="8643041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03120"/>
        <c:crosses val="autoZero"/>
        <c:auto val="1"/>
        <c:lblAlgn val="ctr"/>
        <c:lblOffset val="100"/>
        <c:noMultiLvlLbl val="0"/>
      </c:catAx>
      <c:valAx>
        <c:axId val="86430312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643041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67C-4DCD-9E63-6A04902AB11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7C-4DCD-9E63-6A04902AB11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67C-4DCD-9E63-6A04902AB11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7C-4DCD-9E63-6A04902AB11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184.14919453209379</c:v>
                </c:pt>
                <c:pt idx="3">
                  <c:v>0</c:v>
                </c:pt>
                <c:pt idx="4" formatCode="#,##0">
                  <c:v>231.1067934644266</c:v>
                </c:pt>
                <c:pt idx="5" formatCode="#,##0">
                  <c:v>324.30281238556364</c:v>
                </c:pt>
                <c:pt idx="6">
                  <c:v>0</c:v>
                </c:pt>
                <c:pt idx="7" formatCode="#,##0">
                  <c:v>333.23160704803121</c:v>
                </c:pt>
                <c:pt idx="8" formatCode="#,##0">
                  <c:v>399.61247748165857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7C-4DCD-9E63-6A04902AB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2987560"/>
        <c:axId val="872994448"/>
      </c:barChart>
      <c:catAx>
        <c:axId val="8729875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2994448"/>
        <c:crosses val="autoZero"/>
        <c:auto val="1"/>
        <c:lblAlgn val="ctr"/>
        <c:lblOffset val="100"/>
        <c:noMultiLvlLbl val="0"/>
      </c:catAx>
      <c:valAx>
        <c:axId val="8729944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7298756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377.28162315165321</c:v>
                </c:pt>
                <c:pt idx="1">
                  <c:v>119.72904090223992</c:v>
                </c:pt>
                <c:pt idx="2">
                  <c:v>65.297799578524405</c:v>
                </c:pt>
                <c:pt idx="3">
                  <c:v>102.53081978766559</c:v>
                </c:pt>
                <c:pt idx="4">
                  <c:v>107.14879862893301</c:v>
                </c:pt>
                <c:pt idx="5">
                  <c:v>25.419769695655997</c:v>
                </c:pt>
                <c:pt idx="6">
                  <c:v>49.703068319464798</c:v>
                </c:pt>
                <c:pt idx="7">
                  <c:v>124.32289083385801</c:v>
                </c:pt>
                <c:pt idx="8">
                  <c:v>8.5568805351931996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A4-45F5-BDD5-9186C95BE94F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20.483288709450797</c:v>
                </c:pt>
                <c:pt idx="1">
                  <c:v>15.880998718968087</c:v>
                </c:pt>
                <c:pt idx="2">
                  <c:v>4.0276969556393301</c:v>
                </c:pt>
                <c:pt idx="3">
                  <c:v>4.6114125968538495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A4-45F5-BDD5-9186C95BE94F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21.970895729508001</c:v>
                </c:pt>
                <c:pt idx="1">
                  <c:v>63.349670004211006</c:v>
                </c:pt>
                <c:pt idx="2">
                  <c:v>7.6711075500220698</c:v>
                </c:pt>
                <c:pt idx="3">
                  <c:v>3.5745228510395601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A4-45F5-BDD5-9186C95BE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2990184"/>
        <c:axId val="872987888"/>
      </c:barChart>
      <c:catAx>
        <c:axId val="8729901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2987888"/>
        <c:crosses val="autoZero"/>
        <c:auto val="1"/>
        <c:lblAlgn val="ctr"/>
        <c:lblOffset val="100"/>
        <c:noMultiLvlLbl val="0"/>
      </c:catAx>
      <c:valAx>
        <c:axId val="87298788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29901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B7-4EA2-909F-5B8703E1701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EB7-4EA2-909F-5B8703E1701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B7-4EA2-909F-5B8703E1701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EB7-4EA2-909F-5B8703E1701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B7-4EA2-909F-5B8703E170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0.89885498527596108</c:v>
                </c:pt>
                <c:pt idx="1">
                  <c:v>0.60177530982354921</c:v>
                </c:pt>
                <c:pt idx="2">
                  <c:v>0.84806077300668647</c:v>
                </c:pt>
                <c:pt idx="3">
                  <c:v>0.92606416770002731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B7-4EA2-909F-5B8703E17012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EB7-4EA2-909F-5B8703E1701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B7-4EA2-909F-5B8703E1701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EB7-4EA2-909F-5B8703E1701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B7-4EA2-909F-5B8703E1701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EB7-4EA2-909F-5B8703E170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4.8800431936055134E-2</c:v>
                </c:pt>
                <c:pt idx="1">
                  <c:v>7.982017439041908E-2</c:v>
                </c:pt>
                <c:pt idx="2">
                  <c:v>5.2310059690886701E-2</c:v>
                </c:pt>
                <c:pt idx="3">
                  <c:v>4.1650539586738158E-2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B7-4EA2-909F-5B8703E17012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EB7-4EA2-909F-5B8703E1701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EB7-4EA2-909F-5B8703E1701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EB7-4EA2-909F-5B8703E1701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EB7-4EA2-909F-5B8703E1701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EB7-4EA2-909F-5B8703E170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5.2344582787983734E-2</c:v>
                </c:pt>
                <c:pt idx="1">
                  <c:v>0.31840451578603168</c:v>
                </c:pt>
                <c:pt idx="2">
                  <c:v>9.9629167302426852E-2</c:v>
                </c:pt>
                <c:pt idx="3">
                  <c:v>3.2285292713234492E-2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B7-4EA2-909F-5B8703E17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3009208"/>
        <c:axId val="873016096"/>
      </c:barChart>
      <c:catAx>
        <c:axId val="8730092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3016096"/>
        <c:crosses val="autoZero"/>
        <c:auto val="1"/>
        <c:lblAlgn val="ctr"/>
        <c:lblOffset val="100"/>
        <c:noMultiLvlLbl val="0"/>
      </c:catAx>
      <c:valAx>
        <c:axId val="87301609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30092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537.73431529546019</c:v>
                </c:pt>
                <c:pt idx="3">
                  <c:v>0</c:v>
                </c:pt>
                <c:pt idx="4" formatCode="#,##0">
                  <c:v>149.65926447862682</c:v>
                </c:pt>
                <c:pt idx="5" formatCode="#,##0">
                  <c:v>92.415669938350788</c:v>
                </c:pt>
                <c:pt idx="6">
                  <c:v>0</c:v>
                </c:pt>
                <c:pt idx="7" formatCode="#,##0">
                  <c:v>12.249649096306511</c:v>
                </c:pt>
                <c:pt idx="8" formatCode="#,##0">
                  <c:v>187.93179262444511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4-41DE-B59D-024DE4BD2783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23.614106379627692</c:v>
                </c:pt>
                <c:pt idx="3">
                  <c:v>0</c:v>
                </c:pt>
                <c:pt idx="4" formatCode="#,##0">
                  <c:v>6.0663204356090024</c:v>
                </c:pt>
                <c:pt idx="5" formatCode="#,##0">
                  <c:v>5.052738002529642</c:v>
                </c:pt>
                <c:pt idx="6">
                  <c:v>0</c:v>
                </c:pt>
                <c:pt idx="7" formatCode="#,##0">
                  <c:v>0.14541091471890005</c:v>
                </c:pt>
                <c:pt idx="8" formatCode="#,##0">
                  <c:v>10.124821248426805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94-41DE-B59D-024DE4BD2783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50.082148929822999</c:v>
                </c:pt>
                <c:pt idx="3">
                  <c:v>0</c:v>
                </c:pt>
                <c:pt idx="4" formatCode="#,##0">
                  <c:v>13.953022847346199</c:v>
                </c:pt>
                <c:pt idx="5" formatCode="#,##0">
                  <c:v>8.9677750840615591</c:v>
                </c:pt>
                <c:pt idx="6">
                  <c:v>0</c:v>
                </c:pt>
                <c:pt idx="7" formatCode="#,##0">
                  <c:v>0.43435686032379001</c:v>
                </c:pt>
                <c:pt idx="8" formatCode="#,##0">
                  <c:v>23.128892413226097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94-41DE-B59D-024DE4BD2783}"/>
            </c:ext>
          </c:extLst>
        </c:ser>
        <c:ser>
          <c:idx val="3"/>
          <c:order val="3"/>
          <c:invertIfNegative val="0"/>
          <c:extLst>
            <c:ext xmlns:c16="http://schemas.microsoft.com/office/drawing/2014/chart" uri="{C3380CC4-5D6E-409C-BE32-E72D297353CC}">
              <c16:uniqueId val="{00000003-AD94-41DE-B59D-024DE4BD2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3001336"/>
        <c:axId val="873000680"/>
      </c:barChart>
      <c:catAx>
        <c:axId val="8730013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3000680"/>
        <c:crosses val="autoZero"/>
        <c:auto val="1"/>
        <c:lblAlgn val="ctr"/>
        <c:lblOffset val="100"/>
        <c:noMultiLvlLbl val="0"/>
      </c:catAx>
      <c:valAx>
        <c:axId val="87300068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73001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96-41CD-9A41-38D80347F63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96-41CD-9A41-38D80347F63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96-41CD-9A41-38D80347F63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096-41CD-9A41-38D80347F6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0.87946913541378813</c:v>
                </c:pt>
                <c:pt idx="3">
                  <c:v>0</c:v>
                </c:pt>
                <c:pt idx="4" formatCode="0%">
                  <c:v>0.88201610357927562</c:v>
                </c:pt>
                <c:pt idx="5" formatCode="0%">
                  <c:v>0.86827305632234419</c:v>
                </c:pt>
                <c:pt idx="6">
                  <c:v>0</c:v>
                </c:pt>
                <c:pt idx="7" formatCode="0%">
                  <c:v>0.9548094990710424</c:v>
                </c:pt>
                <c:pt idx="8" formatCode="0%">
                  <c:v>0.84965690464980081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96-41CD-9A41-38D80347F635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096-41CD-9A41-38D80347F63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096-41CD-9A41-38D80347F63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096-41CD-9A41-38D80347F63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096-41CD-9A41-38D80347F6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3.8621075744160752E-2</c:v>
                </c:pt>
                <c:pt idx="3">
                  <c:v>0</c:v>
                </c:pt>
                <c:pt idx="4" formatCode="0%">
                  <c:v>3.5751828210029167E-2</c:v>
                </c:pt>
                <c:pt idx="5" formatCode="0%">
                  <c:v>4.7471995508760363E-2</c:v>
                </c:pt>
                <c:pt idx="6">
                  <c:v>0</c:v>
                </c:pt>
                <c:pt idx="7" formatCode="0%">
                  <c:v>1.1334179579403438E-2</c:v>
                </c:pt>
                <c:pt idx="8" formatCode="0%">
                  <c:v>4.5775247295501351E-2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96-41CD-9A41-38D80347F635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096-41CD-9A41-38D80347F63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096-41CD-9A41-38D80347F63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096-41CD-9A41-38D80347F63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096-41CD-9A41-38D80347F6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8.1909788842050982E-2</c:v>
                </c:pt>
                <c:pt idx="3">
                  <c:v>0</c:v>
                </c:pt>
                <c:pt idx="4" formatCode="0%">
                  <c:v>8.2232068210695133E-2</c:v>
                </c:pt>
                <c:pt idx="5" formatCode="0%">
                  <c:v>8.4254948168895477E-2</c:v>
                </c:pt>
                <c:pt idx="6">
                  <c:v>0</c:v>
                </c:pt>
                <c:pt idx="7" formatCode="0%">
                  <c:v>3.3856321349554137E-2</c:v>
                </c:pt>
                <c:pt idx="8" formatCode="0%">
                  <c:v>0.10456784805469778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96-41CD-9A41-38D80347F635}"/>
            </c:ext>
          </c:extLst>
        </c:ser>
        <c:ser>
          <c:idx val="3"/>
          <c:order val="3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extLst>
            <c:ext xmlns:c16="http://schemas.microsoft.com/office/drawing/2014/chart" uri="{C3380CC4-5D6E-409C-BE32-E72D297353CC}">
              <c16:uniqueId val="{00000003-7096-41CD-9A41-38D80347F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2986248"/>
        <c:axId val="872985592"/>
      </c:barChart>
      <c:catAx>
        <c:axId val="8729862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2985592"/>
        <c:crosses val="autoZero"/>
        <c:auto val="1"/>
        <c:lblAlgn val="ctr"/>
        <c:lblOffset val="100"/>
        <c:noMultiLvlLbl val="0"/>
      </c:catAx>
      <c:valAx>
        <c:axId val="87298559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29862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sultate_Kanton_B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ktenblatt"/>
      <sheetName val="Legende"/>
      <sheetName val="Statistik_Hauptnutzung"/>
      <sheetName val="Statistik_Gemtypen_BFS9"/>
      <sheetName val="Analyse_unüberbaut_Hauptnutzung"/>
      <sheetName val="Anal_unüb_Gemtypen_BFS9"/>
      <sheetName val="Analyse_Erschliessung_oeV"/>
      <sheetName val="Vergleich_2017_20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ColWidth="11.44140625" defaultRowHeight="14.4" x14ac:dyDescent="0.3"/>
  <cols>
    <col min="1" max="1" width="37.6640625" style="30" customWidth="1"/>
    <col min="2" max="2" width="57.6640625" style="30" customWidth="1"/>
    <col min="3" max="16384" width="11.44140625" style="31"/>
  </cols>
  <sheetData>
    <row r="1" spans="1:2" ht="18" x14ac:dyDescent="0.3">
      <c r="A1" s="29" t="s">
        <v>54</v>
      </c>
    </row>
    <row r="2" spans="1:2" ht="18" x14ac:dyDescent="0.3">
      <c r="A2" s="29" t="s">
        <v>55</v>
      </c>
    </row>
    <row r="4" spans="1:2" ht="13.8" x14ac:dyDescent="0.3">
      <c r="A4" s="47" t="s">
        <v>115</v>
      </c>
      <c r="B4" s="48"/>
    </row>
    <row r="5" spans="1:2" ht="13.8" x14ac:dyDescent="0.3">
      <c r="A5" s="49"/>
      <c r="B5" s="50"/>
    </row>
    <row r="6" spans="1:2" x14ac:dyDescent="0.3">
      <c r="A6" s="32" t="s">
        <v>56</v>
      </c>
      <c r="B6" s="33" t="s">
        <v>57</v>
      </c>
    </row>
    <row r="7" spans="1:2" x14ac:dyDescent="0.3">
      <c r="A7" s="34"/>
      <c r="B7" s="35"/>
    </row>
    <row r="8" spans="1:2" x14ac:dyDescent="0.3">
      <c r="A8" s="32" t="s">
        <v>58</v>
      </c>
      <c r="B8" s="33" t="s">
        <v>84</v>
      </c>
    </row>
    <row r="9" spans="1:2" x14ac:dyDescent="0.3">
      <c r="A9" s="36" t="s">
        <v>59</v>
      </c>
      <c r="B9" s="37">
        <v>19</v>
      </c>
    </row>
    <row r="10" spans="1:2" x14ac:dyDescent="0.3">
      <c r="A10" s="34"/>
      <c r="B10" s="35"/>
    </row>
    <row r="11" spans="1:2" x14ac:dyDescent="0.3">
      <c r="A11" s="32" t="s">
        <v>60</v>
      </c>
      <c r="B11" s="38"/>
    </row>
    <row r="12" spans="1:2" x14ac:dyDescent="0.3">
      <c r="A12" s="36" t="s">
        <v>61</v>
      </c>
      <c r="B12" s="39">
        <v>20</v>
      </c>
    </row>
    <row r="13" spans="1:2" x14ac:dyDescent="0.3">
      <c r="A13" s="34"/>
      <c r="B13" s="40"/>
    </row>
    <row r="14" spans="1:2" ht="43.2" x14ac:dyDescent="0.3">
      <c r="A14" s="32" t="s">
        <v>8</v>
      </c>
      <c r="B14" s="38" t="s">
        <v>116</v>
      </c>
    </row>
    <row r="15" spans="1:2" x14ac:dyDescent="0.3">
      <c r="A15" s="34"/>
      <c r="B15" s="40"/>
    </row>
    <row r="16" spans="1:2" ht="28.8" x14ac:dyDescent="0.3">
      <c r="A16" s="41" t="s">
        <v>62</v>
      </c>
      <c r="B16" s="42" t="s">
        <v>118</v>
      </c>
    </row>
    <row r="17" spans="1:2" ht="28.8" x14ac:dyDescent="0.3">
      <c r="A17" s="41"/>
      <c r="B17" s="42" t="s">
        <v>117</v>
      </c>
    </row>
    <row r="18" spans="1:2" x14ac:dyDescent="0.3">
      <c r="A18" s="41"/>
      <c r="B18" s="42"/>
    </row>
    <row r="19" spans="1:2" x14ac:dyDescent="0.3">
      <c r="A19" s="41"/>
      <c r="B19" s="42"/>
    </row>
    <row r="20" spans="1:2" x14ac:dyDescent="0.3">
      <c r="A20" s="41"/>
      <c r="B20" s="42"/>
    </row>
    <row r="21" spans="1:2" x14ac:dyDescent="0.3">
      <c r="A21" s="34"/>
      <c r="B21" s="35"/>
    </row>
    <row r="23" spans="1:2" ht="17.100000000000001" customHeight="1" x14ac:dyDescent="0.3">
      <c r="A23" s="43" t="s">
        <v>63</v>
      </c>
    </row>
    <row r="24" spans="1:2" ht="15" customHeight="1" x14ac:dyDescent="0.3">
      <c r="A24" s="44" t="s">
        <v>64</v>
      </c>
    </row>
    <row r="25" spans="1:2" ht="15" customHeight="1" x14ac:dyDescent="0.3">
      <c r="A25" s="44" t="s">
        <v>65</v>
      </c>
    </row>
    <row r="26" spans="1:2" ht="15" customHeight="1" x14ac:dyDescent="0.3">
      <c r="A26" s="44" t="s">
        <v>66</v>
      </c>
    </row>
    <row r="27" spans="1:2" ht="15" customHeight="1" x14ac:dyDescent="0.3">
      <c r="A27" s="44" t="s">
        <v>67</v>
      </c>
    </row>
    <row r="28" spans="1:2" ht="15" customHeight="1" x14ac:dyDescent="0.3">
      <c r="A28" s="44" t="s">
        <v>68</v>
      </c>
    </row>
    <row r="29" spans="1:2" ht="15" customHeight="1" x14ac:dyDescent="0.3">
      <c r="A29" s="44" t="s">
        <v>69</v>
      </c>
    </row>
    <row r="30" spans="1:2" ht="15" customHeight="1" x14ac:dyDescent="0.3">
      <c r="A30" s="44" t="s">
        <v>70</v>
      </c>
    </row>
    <row r="31" spans="1:2" x14ac:dyDescent="0.3">
      <c r="A31" s="44"/>
    </row>
    <row r="32" spans="1:2" x14ac:dyDescent="0.3">
      <c r="A32" s="44"/>
    </row>
    <row r="33" spans="1:1" x14ac:dyDescent="0.3">
      <c r="A33" s="44"/>
    </row>
    <row r="34" spans="1:1" x14ac:dyDescent="0.3">
      <c r="A34" s="45" t="s">
        <v>55</v>
      </c>
    </row>
    <row r="35" spans="1:1" x14ac:dyDescent="0.3">
      <c r="A35" s="45" t="s">
        <v>71</v>
      </c>
    </row>
    <row r="36" spans="1:1" x14ac:dyDescent="0.3">
      <c r="A36" s="45" t="s">
        <v>72</v>
      </c>
    </row>
    <row r="37" spans="1:1" x14ac:dyDescent="0.3">
      <c r="A37" s="45"/>
    </row>
    <row r="38" spans="1:1" x14ac:dyDescent="0.3">
      <c r="A38" s="45" t="s">
        <v>73</v>
      </c>
    </row>
    <row r="39" spans="1:1" x14ac:dyDescent="0.3">
      <c r="A39" s="45" t="s">
        <v>54</v>
      </c>
    </row>
    <row r="40" spans="1:1" x14ac:dyDescent="0.3">
      <c r="A40" s="45" t="s">
        <v>74</v>
      </c>
    </row>
    <row r="41" spans="1:1" x14ac:dyDescent="0.3">
      <c r="A41" s="46" t="s">
        <v>75</v>
      </c>
    </row>
    <row r="42" spans="1:1" x14ac:dyDescent="0.3">
      <c r="A42" s="45"/>
    </row>
    <row r="43" spans="1:1" x14ac:dyDescent="0.3">
      <c r="A43" s="45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E8839-4D5B-4298-A7CF-528EDA7E5F99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0.6640625" style="61" customWidth="1"/>
    <col min="2" max="2" width="70.6640625" style="61" customWidth="1"/>
    <col min="3" max="16384" width="11.44140625" style="54"/>
  </cols>
  <sheetData>
    <row r="1" spans="1:2" x14ac:dyDescent="0.3">
      <c r="A1" s="51" t="s">
        <v>77</v>
      </c>
      <c r="B1" s="51" t="s">
        <v>78</v>
      </c>
    </row>
    <row r="2" spans="1:2" x14ac:dyDescent="0.3">
      <c r="A2" s="52"/>
      <c r="B2" s="52"/>
    </row>
    <row r="3" spans="1:2" x14ac:dyDescent="0.3">
      <c r="A3" s="55" t="s">
        <v>20</v>
      </c>
      <c r="B3" s="56" t="s">
        <v>79</v>
      </c>
    </row>
    <row r="4" spans="1:2" x14ac:dyDescent="0.3">
      <c r="A4" s="57" t="s">
        <v>26</v>
      </c>
      <c r="B4" s="58" t="s">
        <v>80</v>
      </c>
    </row>
    <row r="5" spans="1:2" x14ac:dyDescent="0.3">
      <c r="A5" s="57" t="s">
        <v>0</v>
      </c>
      <c r="B5" s="58" t="s">
        <v>81</v>
      </c>
    </row>
    <row r="6" spans="1:2" ht="28.8" x14ac:dyDescent="0.3">
      <c r="A6" s="57" t="s">
        <v>27</v>
      </c>
      <c r="B6" s="58" t="s">
        <v>82</v>
      </c>
    </row>
    <row r="7" spans="1:2" x14ac:dyDescent="0.3">
      <c r="A7" s="57" t="s">
        <v>21</v>
      </c>
      <c r="B7" s="58" t="s">
        <v>83</v>
      </c>
    </row>
    <row r="8" spans="1:2" ht="28.8" x14ac:dyDescent="0.3">
      <c r="A8" s="57" t="s">
        <v>22</v>
      </c>
      <c r="B8" s="58" t="s">
        <v>119</v>
      </c>
    </row>
    <row r="9" spans="1:2" ht="43.2" x14ac:dyDescent="0.3">
      <c r="A9" s="57" t="s">
        <v>23</v>
      </c>
      <c r="B9" s="58" t="s">
        <v>120</v>
      </c>
    </row>
    <row r="10" spans="1:2" ht="16.2" x14ac:dyDescent="0.3">
      <c r="A10" s="57" t="s">
        <v>85</v>
      </c>
      <c r="B10" s="58" t="s">
        <v>121</v>
      </c>
    </row>
    <row r="11" spans="1:2" ht="43.2" x14ac:dyDescent="0.3">
      <c r="A11" s="57" t="s">
        <v>24</v>
      </c>
      <c r="B11" s="58" t="s">
        <v>122</v>
      </c>
    </row>
    <row r="12" spans="1:2" ht="16.2" x14ac:dyDescent="0.3">
      <c r="A12" s="57" t="s">
        <v>86</v>
      </c>
      <c r="B12" s="58" t="s">
        <v>123</v>
      </c>
    </row>
    <row r="13" spans="1:2" ht="16.2" x14ac:dyDescent="0.3">
      <c r="A13" s="57" t="s">
        <v>87</v>
      </c>
      <c r="B13" s="58" t="s">
        <v>124</v>
      </c>
    </row>
    <row r="14" spans="1:2" x14ac:dyDescent="0.3">
      <c r="A14" s="57" t="s">
        <v>28</v>
      </c>
      <c r="B14" s="58" t="s">
        <v>125</v>
      </c>
    </row>
    <row r="15" spans="1:2" x14ac:dyDescent="0.3">
      <c r="A15" s="57" t="s">
        <v>29</v>
      </c>
      <c r="B15" s="58" t="s">
        <v>126</v>
      </c>
    </row>
    <row r="16" spans="1:2" x14ac:dyDescent="0.3">
      <c r="A16" s="57" t="s">
        <v>30</v>
      </c>
      <c r="B16" s="58" t="s">
        <v>127</v>
      </c>
    </row>
    <row r="17" spans="1:2" ht="28.8" x14ac:dyDescent="0.3">
      <c r="A17" s="57" t="s">
        <v>31</v>
      </c>
      <c r="B17" s="58" t="s">
        <v>88</v>
      </c>
    </row>
    <row r="18" spans="1:2" x14ac:dyDescent="0.3">
      <c r="A18" s="57" t="s">
        <v>32</v>
      </c>
      <c r="B18" s="58" t="s">
        <v>89</v>
      </c>
    </row>
    <row r="19" spans="1:2" x14ac:dyDescent="0.3">
      <c r="A19" s="57" t="s">
        <v>33</v>
      </c>
      <c r="B19" s="58" t="s">
        <v>90</v>
      </c>
    </row>
    <row r="20" spans="1:2" ht="28.8" x14ac:dyDescent="0.3">
      <c r="A20" s="57" t="s">
        <v>34</v>
      </c>
      <c r="B20" s="58" t="s">
        <v>91</v>
      </c>
    </row>
    <row r="21" spans="1:2" x14ac:dyDescent="0.3">
      <c r="A21" s="57" t="s">
        <v>35</v>
      </c>
      <c r="B21" s="58" t="s">
        <v>92</v>
      </c>
    </row>
    <row r="22" spans="1:2" ht="16.2" x14ac:dyDescent="0.3">
      <c r="A22" s="57" t="s">
        <v>93</v>
      </c>
      <c r="B22" s="58" t="s">
        <v>94</v>
      </c>
    </row>
    <row r="23" spans="1:2" ht="43.2" x14ac:dyDescent="0.3">
      <c r="A23" s="57" t="s">
        <v>95</v>
      </c>
      <c r="B23" s="58" t="s">
        <v>96</v>
      </c>
    </row>
    <row r="24" spans="1:2" x14ac:dyDescent="0.3">
      <c r="A24" s="57" t="s">
        <v>36</v>
      </c>
      <c r="B24" s="58" t="s">
        <v>97</v>
      </c>
    </row>
    <row r="25" spans="1:2" x14ac:dyDescent="0.3">
      <c r="A25" s="57" t="s">
        <v>37</v>
      </c>
      <c r="B25" s="58" t="s">
        <v>98</v>
      </c>
    </row>
    <row r="26" spans="1:2" x14ac:dyDescent="0.3">
      <c r="A26" s="57" t="s">
        <v>38</v>
      </c>
      <c r="B26" s="58" t="s">
        <v>99</v>
      </c>
    </row>
    <row r="27" spans="1:2" x14ac:dyDescent="0.3">
      <c r="A27" s="57" t="s">
        <v>39</v>
      </c>
      <c r="B27" s="58" t="s">
        <v>100</v>
      </c>
    </row>
    <row r="28" spans="1:2" x14ac:dyDescent="0.3">
      <c r="A28" s="57" t="s">
        <v>40</v>
      </c>
      <c r="B28" s="58" t="s">
        <v>101</v>
      </c>
    </row>
    <row r="29" spans="1:2" x14ac:dyDescent="0.3">
      <c r="A29" s="57" t="s">
        <v>41</v>
      </c>
      <c r="B29" s="58" t="s">
        <v>102</v>
      </c>
    </row>
    <row r="30" spans="1:2" x14ac:dyDescent="0.3">
      <c r="A30" s="57" t="s">
        <v>42</v>
      </c>
      <c r="B30" s="58" t="s">
        <v>103</v>
      </c>
    </row>
    <row r="31" spans="1:2" x14ac:dyDescent="0.3">
      <c r="A31" s="57" t="s">
        <v>43</v>
      </c>
      <c r="B31" s="58" t="s">
        <v>104</v>
      </c>
    </row>
    <row r="32" spans="1:2" x14ac:dyDescent="0.3">
      <c r="A32" s="57" t="s">
        <v>44</v>
      </c>
      <c r="B32" s="58" t="s">
        <v>105</v>
      </c>
    </row>
    <row r="33" spans="1:2" x14ac:dyDescent="0.3">
      <c r="A33" s="57" t="s">
        <v>45</v>
      </c>
      <c r="B33" s="58" t="s">
        <v>106</v>
      </c>
    </row>
    <row r="34" spans="1:2" x14ac:dyDescent="0.3">
      <c r="A34" s="57" t="s">
        <v>46</v>
      </c>
      <c r="B34" s="58" t="s">
        <v>107</v>
      </c>
    </row>
    <row r="35" spans="1:2" x14ac:dyDescent="0.3">
      <c r="A35" s="57" t="s">
        <v>47</v>
      </c>
      <c r="B35" s="58" t="s">
        <v>108</v>
      </c>
    </row>
    <row r="36" spans="1:2" x14ac:dyDescent="0.3">
      <c r="A36" s="57" t="s">
        <v>48</v>
      </c>
      <c r="B36" s="58" t="s">
        <v>109</v>
      </c>
    </row>
    <row r="37" spans="1:2" ht="28.8" x14ac:dyDescent="0.3">
      <c r="A37" s="57" t="s">
        <v>49</v>
      </c>
      <c r="B37" s="58" t="s">
        <v>110</v>
      </c>
    </row>
    <row r="38" spans="1:2" x14ac:dyDescent="0.3">
      <c r="A38" s="57" t="s">
        <v>111</v>
      </c>
      <c r="B38" s="58" t="s">
        <v>112</v>
      </c>
    </row>
    <row r="39" spans="1:2" x14ac:dyDescent="0.3">
      <c r="A39" s="59" t="s">
        <v>113</v>
      </c>
      <c r="B39" s="60" t="s">
        <v>114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20</v>
      </c>
      <c r="B1" s="2" t="s">
        <v>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</v>
      </c>
      <c r="C2" s="6">
        <v>419.73580759061201</v>
      </c>
      <c r="D2" s="7">
        <f t="shared" ref="D2:D10" si="0">C2/$C$11</f>
        <v>0.37424275214902075</v>
      </c>
      <c r="E2" s="6">
        <v>22826</v>
      </c>
      <c r="F2" s="6">
        <v>2270</v>
      </c>
      <c r="G2" s="6">
        <f>(C2*10000)/E2</f>
        <v>183.88495907763604</v>
      </c>
      <c r="H2" s="6">
        <f>(C2*10000)/F2</f>
        <v>1849.0564211040178</v>
      </c>
      <c r="I2" s="6">
        <f>(C2*10000)/(E2+F2)</f>
        <v>167.25207506798375</v>
      </c>
    </row>
    <row r="3" spans="1:9" ht="15" customHeight="1" x14ac:dyDescent="0.3">
      <c r="A3" s="8">
        <v>12</v>
      </c>
      <c r="B3" s="8" t="s">
        <v>2</v>
      </c>
      <c r="C3" s="9">
        <v>198.95970962541901</v>
      </c>
      <c r="D3" s="10">
        <f t="shared" si="0"/>
        <v>0.1773954662681779</v>
      </c>
      <c r="E3" s="9">
        <v>291</v>
      </c>
      <c r="F3" s="9">
        <v>4476</v>
      </c>
      <c r="G3" s="9">
        <f t="shared" ref="G3:G10" si="1">(C3*10000)/E3</f>
        <v>6837.1034235539182</v>
      </c>
      <c r="H3" s="9">
        <f t="shared" ref="H3:H10" si="2">(C3*10000)/F3</f>
        <v>444.50337271094509</v>
      </c>
      <c r="I3" s="9">
        <f t="shared" ref="I3:I10" si="3">(C3*10000)/(E3+F3)</f>
        <v>417.36880559139712</v>
      </c>
    </row>
    <row r="4" spans="1:9" ht="15" customHeight="1" x14ac:dyDescent="0.3">
      <c r="A4" s="8">
        <v>13</v>
      </c>
      <c r="B4" s="8" t="s">
        <v>3</v>
      </c>
      <c r="C4" s="9">
        <v>76.996604084185805</v>
      </c>
      <c r="D4" s="10">
        <f t="shared" si="0"/>
        <v>6.8651328996689409E-2</v>
      </c>
      <c r="E4" s="9">
        <v>2824</v>
      </c>
      <c r="F4" s="9">
        <v>1618</v>
      </c>
      <c r="G4" s="9">
        <f t="shared" si="1"/>
        <v>272.65086432077123</v>
      </c>
      <c r="H4" s="9">
        <f t="shared" si="2"/>
        <v>475.87517975392956</v>
      </c>
      <c r="I4" s="9">
        <f t="shared" si="3"/>
        <v>173.33769492162494</v>
      </c>
    </row>
    <row r="5" spans="1:9" ht="15" customHeight="1" x14ac:dyDescent="0.3">
      <c r="A5" s="8">
        <v>14</v>
      </c>
      <c r="B5" s="8" t="s">
        <v>4</v>
      </c>
      <c r="C5" s="9">
        <v>110.71675523555901</v>
      </c>
      <c r="D5" s="10">
        <f t="shared" si="0"/>
        <v>9.8716722374038057E-2</v>
      </c>
      <c r="E5" s="9">
        <v>5979</v>
      </c>
      <c r="F5" s="9">
        <v>4548</v>
      </c>
      <c r="G5" s="9">
        <f t="shared" si="1"/>
        <v>185.17604153798126</v>
      </c>
      <c r="H5" s="9">
        <f t="shared" si="2"/>
        <v>243.44053481873132</v>
      </c>
      <c r="I5" s="9">
        <f t="shared" si="3"/>
        <v>105.17408115850576</v>
      </c>
    </row>
    <row r="6" spans="1:9" ht="15" customHeight="1" x14ac:dyDescent="0.3">
      <c r="A6" s="8">
        <v>15</v>
      </c>
      <c r="B6" s="8" t="s">
        <v>5</v>
      </c>
      <c r="C6" s="9">
        <v>107.14879862893301</v>
      </c>
      <c r="D6" s="10">
        <f t="shared" si="0"/>
        <v>9.5535478658671374E-2</v>
      </c>
      <c r="E6" s="9">
        <v>565</v>
      </c>
      <c r="F6" s="9">
        <v>3253</v>
      </c>
      <c r="G6" s="9">
        <f t="shared" si="1"/>
        <v>1896.4389137864248</v>
      </c>
      <c r="H6" s="9">
        <f t="shared" si="2"/>
        <v>329.38456387621579</v>
      </c>
      <c r="I6" s="9">
        <f t="shared" si="3"/>
        <v>280.64116979814827</v>
      </c>
    </row>
    <row r="7" spans="1:9" ht="15" customHeight="1" x14ac:dyDescent="0.3">
      <c r="A7" s="8">
        <v>16</v>
      </c>
      <c r="B7" s="8" t="s">
        <v>6</v>
      </c>
      <c r="C7" s="9">
        <v>25.419769695655997</v>
      </c>
      <c r="D7" s="10">
        <f t="shared" si="0"/>
        <v>2.266464856668891E-2</v>
      </c>
      <c r="E7" s="9">
        <v>99</v>
      </c>
      <c r="F7" s="9">
        <v>91</v>
      </c>
      <c r="G7" s="9">
        <f t="shared" si="1"/>
        <v>2567.6535046117169</v>
      </c>
      <c r="H7" s="9">
        <f t="shared" si="2"/>
        <v>2793.3812852369228</v>
      </c>
      <c r="I7" s="9">
        <f t="shared" si="3"/>
        <v>1337.8826155608419</v>
      </c>
    </row>
    <row r="8" spans="1:9" ht="15" customHeight="1" x14ac:dyDescent="0.3">
      <c r="A8" s="8">
        <v>17</v>
      </c>
      <c r="B8" s="8" t="s">
        <v>7</v>
      </c>
      <c r="C8" s="9">
        <v>49.703068319464798</v>
      </c>
      <c r="D8" s="10">
        <f t="shared" si="0"/>
        <v>4.4316002451403311E-2</v>
      </c>
      <c r="E8" s="9">
        <v>96</v>
      </c>
      <c r="F8" s="9">
        <v>477</v>
      </c>
      <c r="G8" s="9">
        <f t="shared" si="1"/>
        <v>5177.4029499442495</v>
      </c>
      <c r="H8" s="9">
        <f t="shared" si="2"/>
        <v>1041.9930465296602</v>
      </c>
      <c r="I8" s="9">
        <f t="shared" si="3"/>
        <v>867.41829527861773</v>
      </c>
    </row>
    <row r="9" spans="1:9" ht="15" customHeight="1" x14ac:dyDescent="0.3">
      <c r="A9" s="8">
        <v>18</v>
      </c>
      <c r="B9" s="8" t="s">
        <v>8</v>
      </c>
      <c r="C9" s="9">
        <v>124.32289083385801</v>
      </c>
      <c r="D9" s="10">
        <f t="shared" si="0"/>
        <v>0.11084815729175337</v>
      </c>
      <c r="E9" s="9">
        <v>49</v>
      </c>
      <c r="F9" s="9">
        <v>124</v>
      </c>
      <c r="G9" s="9">
        <f t="shared" si="1"/>
        <v>25372.018537522043</v>
      </c>
      <c r="H9" s="9">
        <f t="shared" si="2"/>
        <v>10026.039583375645</v>
      </c>
      <c r="I9" s="9">
        <f t="shared" si="3"/>
        <v>7186.2942678530635</v>
      </c>
    </row>
    <row r="10" spans="1:9" ht="15" customHeight="1" x14ac:dyDescent="0.3">
      <c r="A10" s="8">
        <v>19</v>
      </c>
      <c r="B10" s="8" t="s">
        <v>9</v>
      </c>
      <c r="C10" s="9">
        <v>8.5568805351931996</v>
      </c>
      <c r="D10" s="10">
        <f t="shared" si="0"/>
        <v>7.6294432435568878E-3</v>
      </c>
      <c r="E10" s="9">
        <v>2</v>
      </c>
      <c r="F10" s="9">
        <v>159</v>
      </c>
      <c r="G10" s="9">
        <f t="shared" si="1"/>
        <v>42784.402675965997</v>
      </c>
      <c r="H10" s="9">
        <f t="shared" si="2"/>
        <v>538.16858711906912</v>
      </c>
      <c r="I10" s="9">
        <f t="shared" si="3"/>
        <v>531.48326305547823</v>
      </c>
    </row>
    <row r="11" spans="1:9" ht="15" customHeight="1" x14ac:dyDescent="0.25">
      <c r="A11" s="53"/>
      <c r="B11" s="53"/>
      <c r="C11" s="11">
        <f>SUM(C2:C10)</f>
        <v>1121.5602845488809</v>
      </c>
      <c r="D11" s="12"/>
      <c r="E11" s="11">
        <f>SUM(E2:E10)</f>
        <v>32731</v>
      </c>
      <c r="F11" s="11">
        <f>SUM(F2:F10)</f>
        <v>17016</v>
      </c>
      <c r="G11" s="11">
        <f>(C11*10000)/E11</f>
        <v>342.65995067333137</v>
      </c>
      <c r="H11" s="11">
        <f>(C11*10000)/F11</f>
        <v>659.12099468081863</v>
      </c>
      <c r="I11" s="11">
        <f>(C11*10000)/(E11+F11)</f>
        <v>225.45284832228694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26</v>
      </c>
      <c r="B1" s="2" t="s">
        <v>27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11</v>
      </c>
      <c r="C2" s="13" t="s">
        <v>53</v>
      </c>
      <c r="D2" s="13" t="s">
        <v>53</v>
      </c>
      <c r="E2" s="13" t="s">
        <v>53</v>
      </c>
      <c r="F2" s="13" t="s">
        <v>53</v>
      </c>
      <c r="G2" s="13" t="s">
        <v>53</v>
      </c>
      <c r="H2" s="13" t="s">
        <v>53</v>
      </c>
      <c r="I2" s="13" t="s">
        <v>53</v>
      </c>
    </row>
    <row r="3" spans="1:9" ht="15" customHeight="1" x14ac:dyDescent="0.3">
      <c r="A3" s="8">
        <v>12</v>
      </c>
      <c r="B3" s="8" t="s">
        <v>12</v>
      </c>
      <c r="C3" s="14" t="s">
        <v>53</v>
      </c>
      <c r="D3" s="14" t="s">
        <v>53</v>
      </c>
      <c r="E3" s="14" t="s">
        <v>53</v>
      </c>
      <c r="F3" s="14" t="s">
        <v>53</v>
      </c>
      <c r="G3" s="14" t="s">
        <v>53</v>
      </c>
      <c r="H3" s="14" t="s">
        <v>53</v>
      </c>
      <c r="I3" s="14" t="s">
        <v>53</v>
      </c>
    </row>
    <row r="4" spans="1:9" ht="15" customHeight="1" x14ac:dyDescent="0.3">
      <c r="A4" s="8">
        <v>13</v>
      </c>
      <c r="B4" s="8" t="s">
        <v>13</v>
      </c>
      <c r="C4" s="9">
        <v>611.43057060491094</v>
      </c>
      <c r="D4" s="10">
        <f>C4/$C$11</f>
        <v>0.54516068287033059</v>
      </c>
      <c r="E4" s="9">
        <v>20981</v>
      </c>
      <c r="F4" s="9">
        <v>12222</v>
      </c>
      <c r="G4" s="9">
        <f t="shared" ref="G4:G10" si="0">(C4*10000)/E4</f>
        <v>291.42108126634145</v>
      </c>
      <c r="H4" s="9">
        <f t="shared" ref="H4:H10" si="1">(C4*10000)/F4</f>
        <v>500.27047177623217</v>
      </c>
      <c r="I4" s="9">
        <f t="shared" ref="I4:I10" si="2">(C4*10000)/(E4+F4)</f>
        <v>184.14919453209379</v>
      </c>
    </row>
    <row r="5" spans="1:9" ht="15" customHeight="1" x14ac:dyDescent="0.3">
      <c r="A5" s="8">
        <v>21</v>
      </c>
      <c r="B5" s="8" t="s">
        <v>14</v>
      </c>
      <c r="C5" s="14" t="s">
        <v>53</v>
      </c>
      <c r="D5" s="14" t="s">
        <v>53</v>
      </c>
      <c r="E5" s="14" t="s">
        <v>53</v>
      </c>
      <c r="F5" s="14" t="s">
        <v>53</v>
      </c>
      <c r="G5" s="14" t="s">
        <v>53</v>
      </c>
      <c r="H5" s="14" t="s">
        <v>53</v>
      </c>
      <c r="I5" s="14" t="s">
        <v>53</v>
      </c>
    </row>
    <row r="6" spans="1:9" ht="15" customHeight="1" x14ac:dyDescent="0.3">
      <c r="A6" s="8">
        <v>22</v>
      </c>
      <c r="B6" s="8" t="s">
        <v>15</v>
      </c>
      <c r="C6" s="9">
        <v>169.67860776158201</v>
      </c>
      <c r="D6" s="10">
        <f>C6/$C$11</f>
        <v>0.15128799592777192</v>
      </c>
      <c r="E6" s="9">
        <v>5373</v>
      </c>
      <c r="F6" s="9">
        <v>1969</v>
      </c>
      <c r="G6" s="9">
        <f t="shared" si="0"/>
        <v>315.79863718887401</v>
      </c>
      <c r="H6" s="9">
        <f t="shared" si="1"/>
        <v>861.75016638690715</v>
      </c>
      <c r="I6" s="9">
        <f t="shared" si="2"/>
        <v>231.1067934644266</v>
      </c>
    </row>
    <row r="7" spans="1:9" ht="15" customHeight="1" x14ac:dyDescent="0.3">
      <c r="A7" s="8">
        <v>23</v>
      </c>
      <c r="B7" s="8" t="s">
        <v>16</v>
      </c>
      <c r="C7" s="9">
        <v>106.436183024942</v>
      </c>
      <c r="D7" s="10">
        <f>C7/$C$11</f>
        <v>9.490009987983225E-2</v>
      </c>
      <c r="E7" s="9">
        <v>2688</v>
      </c>
      <c r="F7" s="9">
        <v>594</v>
      </c>
      <c r="G7" s="9">
        <f t="shared" si="0"/>
        <v>395.96794280112346</v>
      </c>
      <c r="H7" s="9">
        <f t="shared" si="1"/>
        <v>1791.8549330798314</v>
      </c>
      <c r="I7" s="9">
        <f t="shared" si="2"/>
        <v>324.30281238556364</v>
      </c>
    </row>
    <row r="8" spans="1:9" ht="15" customHeight="1" x14ac:dyDescent="0.3">
      <c r="A8" s="8">
        <v>31</v>
      </c>
      <c r="B8" s="8" t="s">
        <v>17</v>
      </c>
      <c r="C8" s="14" t="s">
        <v>53</v>
      </c>
      <c r="D8" s="14" t="s">
        <v>53</v>
      </c>
      <c r="E8" s="14" t="s">
        <v>53</v>
      </c>
      <c r="F8" s="14" t="s">
        <v>53</v>
      </c>
      <c r="G8" s="14" t="s">
        <v>53</v>
      </c>
      <c r="H8" s="14" t="s">
        <v>53</v>
      </c>
      <c r="I8" s="14" t="s">
        <v>53</v>
      </c>
    </row>
    <row r="9" spans="1:9" ht="15" customHeight="1" x14ac:dyDescent="0.3">
      <c r="A9" s="8">
        <v>32</v>
      </c>
      <c r="B9" s="8" t="s">
        <v>18</v>
      </c>
      <c r="C9" s="9">
        <v>12.829416871349201</v>
      </c>
      <c r="D9" s="10">
        <f>C9/$C$11</f>
        <v>1.1438900831362349E-2</v>
      </c>
      <c r="E9" s="9">
        <v>340</v>
      </c>
      <c r="F9" s="9">
        <v>45</v>
      </c>
      <c r="G9" s="9">
        <f t="shared" si="0"/>
        <v>377.33579033379999</v>
      </c>
      <c r="H9" s="9">
        <f t="shared" si="1"/>
        <v>2850.9815269664891</v>
      </c>
      <c r="I9" s="9">
        <f t="shared" si="2"/>
        <v>333.23160704803121</v>
      </c>
    </row>
    <row r="10" spans="1:9" ht="15" customHeight="1" x14ac:dyDescent="0.3">
      <c r="A10" s="8">
        <v>33</v>
      </c>
      <c r="B10" s="8" t="s">
        <v>19</v>
      </c>
      <c r="C10" s="9">
        <v>221.18550628609802</v>
      </c>
      <c r="D10" s="10">
        <f>C10/$C$11</f>
        <v>0.19721232049070284</v>
      </c>
      <c r="E10" s="9">
        <v>3349</v>
      </c>
      <c r="F10" s="9">
        <v>2186</v>
      </c>
      <c r="G10" s="9">
        <f t="shared" si="0"/>
        <v>660.45239261301288</v>
      </c>
      <c r="H10" s="9">
        <f t="shared" si="1"/>
        <v>1011.8275676399726</v>
      </c>
      <c r="I10" s="9">
        <f t="shared" si="2"/>
        <v>399.61247748165857</v>
      </c>
    </row>
    <row r="11" spans="1:9" ht="15" customHeight="1" x14ac:dyDescent="0.25">
      <c r="A11" s="53"/>
      <c r="B11" s="53"/>
      <c r="C11" s="11">
        <f>SUM(C2:C10)</f>
        <v>1121.5602845488822</v>
      </c>
      <c r="D11" s="12"/>
      <c r="E11" s="11">
        <f>SUM(E2:E10)</f>
        <v>32731</v>
      </c>
      <c r="F11" s="11">
        <f>SUM(F2:F10)</f>
        <v>17016</v>
      </c>
      <c r="G11" s="11">
        <f>(C11*10000)/E11</f>
        <v>342.65995067333176</v>
      </c>
      <c r="H11" s="11">
        <f>(C11*10000)/F11</f>
        <v>659.12099468081931</v>
      </c>
      <c r="I11" s="11">
        <f>(C11*10000)/(E11+F11)</f>
        <v>225.45284832228722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20</v>
      </c>
      <c r="B1" s="2" t="s">
        <v>0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</v>
      </c>
      <c r="C2" s="15">
        <v>21.970895729508001</v>
      </c>
      <c r="D2" s="15">
        <v>42.454184438958798</v>
      </c>
      <c r="E2" s="15">
        <v>377.28162315165321</v>
      </c>
      <c r="F2" s="15">
        <v>20.483288709450797</v>
      </c>
      <c r="G2" s="15">
        <v>21.970895729508001</v>
      </c>
      <c r="H2" s="16">
        <f>E2/SUM($E2:$G2)</f>
        <v>0.89885498527596108</v>
      </c>
      <c r="I2" s="16">
        <f t="shared" ref="I2:J2" si="0">F2/SUM($E2:$G2)</f>
        <v>4.8800431936055134E-2</v>
      </c>
      <c r="J2" s="16">
        <f t="shared" si="0"/>
        <v>5.2344582787983734E-2</v>
      </c>
    </row>
    <row r="3" spans="1:10" ht="15" customHeight="1" x14ac:dyDescent="0.3">
      <c r="A3" s="8">
        <v>12</v>
      </c>
      <c r="B3" s="8" t="s">
        <v>2</v>
      </c>
      <c r="C3" s="17">
        <v>63.349670004211006</v>
      </c>
      <c r="D3" s="17">
        <v>79.230668723179093</v>
      </c>
      <c r="E3" s="17">
        <v>119.72904090223992</v>
      </c>
      <c r="F3" s="17">
        <v>15.880998718968087</v>
      </c>
      <c r="G3" s="17">
        <v>63.349670004211006</v>
      </c>
      <c r="H3" s="18">
        <f t="shared" ref="H3:H11" si="1">E3/SUM($E3:$G3)</f>
        <v>0.60177530982354921</v>
      </c>
      <c r="I3" s="18">
        <f t="shared" ref="I3:I11" si="2">F3/SUM($E3:$G3)</f>
        <v>7.982017439041908E-2</v>
      </c>
      <c r="J3" s="18">
        <f t="shared" ref="J3:J11" si="3">G3/SUM($E3:$G3)</f>
        <v>0.31840451578603168</v>
      </c>
    </row>
    <row r="4" spans="1:10" ht="15" customHeight="1" x14ac:dyDescent="0.3">
      <c r="A4" s="8">
        <v>13</v>
      </c>
      <c r="B4" s="8" t="s">
        <v>3</v>
      </c>
      <c r="C4" s="17">
        <v>7.6711075500220698</v>
      </c>
      <c r="D4" s="17">
        <v>11.6988045056614</v>
      </c>
      <c r="E4" s="17">
        <v>65.297799578524405</v>
      </c>
      <c r="F4" s="17">
        <v>4.0276969556393301</v>
      </c>
      <c r="G4" s="17">
        <v>7.6711075500220698</v>
      </c>
      <c r="H4" s="18">
        <f t="shared" si="1"/>
        <v>0.84806077300668647</v>
      </c>
      <c r="I4" s="18">
        <f t="shared" si="2"/>
        <v>5.2310059690886701E-2</v>
      </c>
      <c r="J4" s="18">
        <f t="shared" si="3"/>
        <v>9.9629167302426852E-2</v>
      </c>
    </row>
    <row r="5" spans="1:10" ht="15" customHeight="1" x14ac:dyDescent="0.3">
      <c r="A5" s="8">
        <v>14</v>
      </c>
      <c r="B5" s="8" t="s">
        <v>4</v>
      </c>
      <c r="C5" s="17">
        <v>3.5745228510395601</v>
      </c>
      <c r="D5" s="17">
        <v>8.1859354478934101</v>
      </c>
      <c r="E5" s="17">
        <v>102.53081978766559</v>
      </c>
      <c r="F5" s="17">
        <v>4.6114125968538495</v>
      </c>
      <c r="G5" s="17">
        <v>3.5745228510395601</v>
      </c>
      <c r="H5" s="18">
        <f t="shared" si="1"/>
        <v>0.92606416770002731</v>
      </c>
      <c r="I5" s="18">
        <f t="shared" si="2"/>
        <v>4.1650539586738158E-2</v>
      </c>
      <c r="J5" s="18">
        <f t="shared" si="3"/>
        <v>3.2285292713234492E-2</v>
      </c>
    </row>
    <row r="6" spans="1:10" ht="15" customHeight="1" x14ac:dyDescent="0.3">
      <c r="A6" s="8">
        <v>15</v>
      </c>
      <c r="B6" s="8" t="s">
        <v>5</v>
      </c>
      <c r="C6" s="14" t="s">
        <v>53</v>
      </c>
      <c r="D6" s="14" t="s">
        <v>53</v>
      </c>
      <c r="E6" s="17">
        <v>107.14879862893301</v>
      </c>
      <c r="F6" s="14" t="s">
        <v>53</v>
      </c>
      <c r="G6" s="14" t="s">
        <v>53</v>
      </c>
      <c r="H6" s="14" t="s">
        <v>53</v>
      </c>
      <c r="I6" s="14" t="s">
        <v>53</v>
      </c>
      <c r="J6" s="14" t="s">
        <v>53</v>
      </c>
    </row>
    <row r="7" spans="1:10" ht="15" customHeight="1" x14ac:dyDescent="0.3">
      <c r="A7" s="8">
        <v>16</v>
      </c>
      <c r="B7" s="8" t="s">
        <v>6</v>
      </c>
      <c r="C7" s="14" t="s">
        <v>53</v>
      </c>
      <c r="D7" s="14" t="s">
        <v>53</v>
      </c>
      <c r="E7" s="17">
        <v>25.419769695655997</v>
      </c>
      <c r="F7" s="14" t="s">
        <v>53</v>
      </c>
      <c r="G7" s="14" t="s">
        <v>53</v>
      </c>
      <c r="H7" s="14" t="s">
        <v>53</v>
      </c>
      <c r="I7" s="14" t="s">
        <v>53</v>
      </c>
      <c r="J7" s="14" t="s">
        <v>53</v>
      </c>
    </row>
    <row r="8" spans="1:10" ht="15" customHeight="1" x14ac:dyDescent="0.3">
      <c r="A8" s="8">
        <v>17</v>
      </c>
      <c r="B8" s="8" t="s">
        <v>7</v>
      </c>
      <c r="C8" s="14" t="s">
        <v>53</v>
      </c>
      <c r="D8" s="14" t="s">
        <v>53</v>
      </c>
      <c r="E8" s="17">
        <v>49.703068319464798</v>
      </c>
      <c r="F8" s="14" t="s">
        <v>53</v>
      </c>
      <c r="G8" s="14" t="s">
        <v>53</v>
      </c>
      <c r="H8" s="14" t="s">
        <v>53</v>
      </c>
      <c r="I8" s="14" t="s">
        <v>53</v>
      </c>
      <c r="J8" s="14" t="s">
        <v>53</v>
      </c>
    </row>
    <row r="9" spans="1:10" ht="15" customHeight="1" x14ac:dyDescent="0.3">
      <c r="A9" s="8">
        <v>18</v>
      </c>
      <c r="B9" s="8" t="s">
        <v>8</v>
      </c>
      <c r="C9" s="14" t="s">
        <v>53</v>
      </c>
      <c r="D9" s="14" t="s">
        <v>53</v>
      </c>
      <c r="E9" s="17">
        <v>124.32289083385801</v>
      </c>
      <c r="F9" s="14" t="s">
        <v>53</v>
      </c>
      <c r="G9" s="14" t="s">
        <v>53</v>
      </c>
      <c r="H9" s="14" t="s">
        <v>53</v>
      </c>
      <c r="I9" s="14" t="s">
        <v>53</v>
      </c>
      <c r="J9" s="14" t="s">
        <v>53</v>
      </c>
    </row>
    <row r="10" spans="1:10" ht="15" customHeight="1" x14ac:dyDescent="0.3">
      <c r="A10" s="8">
        <v>19</v>
      </c>
      <c r="B10" s="8" t="s">
        <v>9</v>
      </c>
      <c r="C10" s="14" t="s">
        <v>53</v>
      </c>
      <c r="D10" s="14" t="s">
        <v>53</v>
      </c>
      <c r="E10" s="17">
        <v>8.5568805351931996</v>
      </c>
      <c r="F10" s="14" t="s">
        <v>53</v>
      </c>
      <c r="G10" s="14" t="s">
        <v>53</v>
      </c>
      <c r="H10" s="14" t="s">
        <v>53</v>
      </c>
      <c r="I10" s="14" t="s">
        <v>53</v>
      </c>
      <c r="J10" s="14" t="s">
        <v>53</v>
      </c>
    </row>
    <row r="11" spans="1:10" ht="15" customHeight="1" x14ac:dyDescent="0.25">
      <c r="A11" s="53"/>
      <c r="B11" s="53"/>
      <c r="C11" s="11">
        <f>SUM(C2:C10)</f>
        <v>96.56619613478064</v>
      </c>
      <c r="D11" s="11">
        <f t="shared" ref="D11:G11" si="4">SUM(D2:D10)</f>
        <v>141.5695931156927</v>
      </c>
      <c r="E11" s="11">
        <f t="shared" si="4"/>
        <v>979.99069143318809</v>
      </c>
      <c r="F11" s="11">
        <f t="shared" si="4"/>
        <v>45.003396980912058</v>
      </c>
      <c r="G11" s="11">
        <f t="shared" si="4"/>
        <v>96.56619613478064</v>
      </c>
      <c r="H11" s="19">
        <f t="shared" si="1"/>
        <v>0.87377442383969972</v>
      </c>
      <c r="I11" s="19">
        <f t="shared" si="2"/>
        <v>4.0125704878194335E-2</v>
      </c>
      <c r="J11" s="19">
        <f t="shared" si="3"/>
        <v>8.6099871282105833E-2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10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11</v>
      </c>
      <c r="C2" s="13" t="s">
        <v>53</v>
      </c>
      <c r="D2" s="13" t="s">
        <v>53</v>
      </c>
      <c r="E2" s="13" t="s">
        <v>53</v>
      </c>
      <c r="F2" s="13" t="s">
        <v>53</v>
      </c>
      <c r="G2" s="13" t="s">
        <v>53</v>
      </c>
      <c r="H2" s="13" t="s">
        <v>53</v>
      </c>
      <c r="I2" s="13" t="s">
        <v>53</v>
      </c>
      <c r="J2" s="13" t="s">
        <v>53</v>
      </c>
    </row>
    <row r="3" spans="1:10" ht="15" customHeight="1" x14ac:dyDescent="0.3">
      <c r="A3" s="8">
        <v>12</v>
      </c>
      <c r="B3" s="8" t="s">
        <v>12</v>
      </c>
      <c r="C3" s="14" t="s">
        <v>53</v>
      </c>
      <c r="D3" s="14" t="s">
        <v>53</v>
      </c>
      <c r="E3" s="14" t="s">
        <v>53</v>
      </c>
      <c r="F3" s="14" t="s">
        <v>53</v>
      </c>
      <c r="G3" s="14" t="s">
        <v>53</v>
      </c>
      <c r="H3" s="14" t="s">
        <v>53</v>
      </c>
      <c r="I3" s="14" t="s">
        <v>53</v>
      </c>
      <c r="J3" s="14" t="s">
        <v>53</v>
      </c>
    </row>
    <row r="4" spans="1:10" ht="15" customHeight="1" x14ac:dyDescent="0.3">
      <c r="A4" s="8">
        <v>13</v>
      </c>
      <c r="B4" s="8" t="s">
        <v>13</v>
      </c>
      <c r="C4" s="17">
        <v>50.082148929822999</v>
      </c>
      <c r="D4" s="17">
        <v>73.696255309450692</v>
      </c>
      <c r="E4" s="17">
        <v>537.73431529546019</v>
      </c>
      <c r="F4" s="17">
        <v>23.614106379627692</v>
      </c>
      <c r="G4" s="17">
        <v>50.082148929822999</v>
      </c>
      <c r="H4" s="18">
        <f t="shared" ref="H4:H11" si="0">E4/SUM($E4:$G4)</f>
        <v>0.87946913541378813</v>
      </c>
      <c r="I4" s="18">
        <f t="shared" ref="I4:I11" si="1">F4/SUM($E4:$G4)</f>
        <v>3.8621075744160752E-2</v>
      </c>
      <c r="J4" s="18">
        <f t="shared" ref="J4:J11" si="2">G4/SUM($E4:$G4)</f>
        <v>8.1909788842050982E-2</v>
      </c>
    </row>
    <row r="5" spans="1:10" ht="15" customHeight="1" x14ac:dyDescent="0.3">
      <c r="A5" s="8">
        <v>21</v>
      </c>
      <c r="B5" s="8" t="s">
        <v>14</v>
      </c>
      <c r="C5" s="14" t="s">
        <v>53</v>
      </c>
      <c r="D5" s="14" t="s">
        <v>53</v>
      </c>
      <c r="E5" s="14" t="s">
        <v>53</v>
      </c>
      <c r="F5" s="14" t="s">
        <v>53</v>
      </c>
      <c r="G5" s="14" t="s">
        <v>53</v>
      </c>
      <c r="H5" s="14" t="s">
        <v>53</v>
      </c>
      <c r="I5" s="14" t="s">
        <v>53</v>
      </c>
      <c r="J5" s="14" t="s">
        <v>53</v>
      </c>
    </row>
    <row r="6" spans="1:10" ht="15" customHeight="1" x14ac:dyDescent="0.3">
      <c r="A6" s="8">
        <v>22</v>
      </c>
      <c r="B6" s="8" t="s">
        <v>15</v>
      </c>
      <c r="C6" s="17">
        <v>13.953022847346199</v>
      </c>
      <c r="D6" s="17">
        <v>20.019343282955202</v>
      </c>
      <c r="E6" s="17">
        <v>149.65926447862682</v>
      </c>
      <c r="F6" s="17">
        <v>6.0663204356090024</v>
      </c>
      <c r="G6" s="17">
        <v>13.953022847346199</v>
      </c>
      <c r="H6" s="18">
        <f t="shared" si="0"/>
        <v>0.88201610357927562</v>
      </c>
      <c r="I6" s="18">
        <f t="shared" si="1"/>
        <v>3.5751828210029167E-2</v>
      </c>
      <c r="J6" s="18">
        <f t="shared" si="2"/>
        <v>8.2232068210695133E-2</v>
      </c>
    </row>
    <row r="7" spans="1:10" ht="15" customHeight="1" x14ac:dyDescent="0.3">
      <c r="A7" s="8">
        <v>23</v>
      </c>
      <c r="B7" s="8" t="s">
        <v>16</v>
      </c>
      <c r="C7" s="17">
        <v>8.9677750840615591</v>
      </c>
      <c r="D7" s="17">
        <v>14.020513086591201</v>
      </c>
      <c r="E7" s="17">
        <v>92.415669938350788</v>
      </c>
      <c r="F7" s="17">
        <v>5.052738002529642</v>
      </c>
      <c r="G7" s="17">
        <v>8.9677750840615591</v>
      </c>
      <c r="H7" s="18">
        <f t="shared" si="0"/>
        <v>0.86827305632234419</v>
      </c>
      <c r="I7" s="18">
        <f t="shared" si="1"/>
        <v>4.7471995508760363E-2</v>
      </c>
      <c r="J7" s="18">
        <f t="shared" si="2"/>
        <v>8.4254948168895477E-2</v>
      </c>
    </row>
    <row r="8" spans="1:10" ht="15" customHeight="1" x14ac:dyDescent="0.3">
      <c r="A8" s="8">
        <v>31</v>
      </c>
      <c r="B8" s="8" t="s">
        <v>17</v>
      </c>
      <c r="C8" s="14" t="s">
        <v>53</v>
      </c>
      <c r="D8" s="14" t="s">
        <v>53</v>
      </c>
      <c r="E8" s="14" t="s">
        <v>53</v>
      </c>
      <c r="F8" s="14" t="s">
        <v>53</v>
      </c>
      <c r="G8" s="14" t="s">
        <v>53</v>
      </c>
      <c r="H8" s="14" t="s">
        <v>53</v>
      </c>
      <c r="I8" s="14" t="s">
        <v>53</v>
      </c>
      <c r="J8" s="14" t="s">
        <v>53</v>
      </c>
    </row>
    <row r="9" spans="1:10" ht="15" customHeight="1" x14ac:dyDescent="0.3">
      <c r="A9" s="8">
        <v>32</v>
      </c>
      <c r="B9" s="8" t="s">
        <v>18</v>
      </c>
      <c r="C9" s="17">
        <v>0.43435686032379001</v>
      </c>
      <c r="D9" s="17">
        <v>0.57976777504269006</v>
      </c>
      <c r="E9" s="17">
        <v>12.249649096306511</v>
      </c>
      <c r="F9" s="17">
        <v>0.14541091471890005</v>
      </c>
      <c r="G9" s="17">
        <v>0.43435686032379001</v>
      </c>
      <c r="H9" s="18">
        <f t="shared" si="0"/>
        <v>0.9548094990710424</v>
      </c>
      <c r="I9" s="18">
        <f t="shared" si="1"/>
        <v>1.1334179579403438E-2</v>
      </c>
      <c r="J9" s="18">
        <f t="shared" si="2"/>
        <v>3.3856321349554137E-2</v>
      </c>
    </row>
    <row r="10" spans="1:10" ht="15" customHeight="1" x14ac:dyDescent="0.3">
      <c r="A10" s="8">
        <v>33</v>
      </c>
      <c r="B10" s="8" t="s">
        <v>19</v>
      </c>
      <c r="C10" s="17">
        <v>23.128892413226097</v>
      </c>
      <c r="D10" s="17">
        <v>33.253713661652903</v>
      </c>
      <c r="E10" s="17">
        <v>187.93179262444511</v>
      </c>
      <c r="F10" s="17">
        <v>10.124821248426805</v>
      </c>
      <c r="G10" s="17">
        <v>23.128892413226097</v>
      </c>
      <c r="H10" s="18">
        <f t="shared" si="0"/>
        <v>0.84965690464980081</v>
      </c>
      <c r="I10" s="18">
        <f t="shared" si="1"/>
        <v>4.5775247295501351E-2</v>
      </c>
      <c r="J10" s="18">
        <f t="shared" si="2"/>
        <v>0.10456784805469778</v>
      </c>
    </row>
    <row r="11" spans="1:10" ht="15" customHeight="1" x14ac:dyDescent="0.25">
      <c r="A11" s="53"/>
      <c r="B11" s="53"/>
      <c r="C11" s="11">
        <f>SUM(C2:C10)</f>
        <v>96.56619613478064</v>
      </c>
      <c r="D11" s="11">
        <f t="shared" ref="D11:G11" si="3">SUM(D2:D10)</f>
        <v>141.5695931156927</v>
      </c>
      <c r="E11" s="11">
        <f t="shared" si="3"/>
        <v>979.99069143318934</v>
      </c>
      <c r="F11" s="11">
        <f t="shared" si="3"/>
        <v>45.003396980912044</v>
      </c>
      <c r="G11" s="11">
        <f t="shared" si="3"/>
        <v>96.56619613478064</v>
      </c>
      <c r="H11" s="19">
        <f t="shared" si="0"/>
        <v>0.87377442383969983</v>
      </c>
      <c r="I11" s="19">
        <f t="shared" si="1"/>
        <v>4.0125704878194272E-2</v>
      </c>
      <c r="J11" s="19">
        <f t="shared" si="2"/>
        <v>8.6099871282105736E-2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20</v>
      </c>
      <c r="B1" s="2" t="s">
        <v>0</v>
      </c>
      <c r="C1" s="2" t="s">
        <v>36</v>
      </c>
      <c r="D1" s="2" t="s">
        <v>37</v>
      </c>
      <c r="E1" s="2" t="s">
        <v>38</v>
      </c>
      <c r="F1" s="2" t="s">
        <v>39</v>
      </c>
      <c r="G1" s="2" t="s">
        <v>40</v>
      </c>
      <c r="H1" s="2" t="s">
        <v>41</v>
      </c>
      <c r="I1" s="2" t="s">
        <v>42</v>
      </c>
      <c r="J1" s="2" t="s">
        <v>43</v>
      </c>
      <c r="K1" s="2" t="s">
        <v>44</v>
      </c>
      <c r="L1" s="2" t="s">
        <v>45</v>
      </c>
    </row>
    <row r="2" spans="1:12" ht="15" customHeight="1" x14ac:dyDescent="0.3">
      <c r="A2" s="20">
        <v>11</v>
      </c>
      <c r="B2" s="20" t="s">
        <v>1</v>
      </c>
      <c r="C2" s="21">
        <v>4.9896588150146597</v>
      </c>
      <c r="D2" s="21">
        <v>47.637806025133898</v>
      </c>
      <c r="E2" s="15">
        <v>217.23999037722297</v>
      </c>
      <c r="F2" s="15">
        <v>86.085977628905496</v>
      </c>
      <c r="G2" s="15">
        <v>63.782374744338497</v>
      </c>
      <c r="H2" s="16">
        <v>1.1887617698514935E-2</v>
      </c>
      <c r="I2" s="16">
        <v>0.11349473922319463</v>
      </c>
      <c r="J2" s="16">
        <v>0.5175636351452424</v>
      </c>
      <c r="K2" s="16">
        <v>0.20509562460982236</v>
      </c>
      <c r="L2" s="16">
        <v>0.15195838332322581</v>
      </c>
    </row>
    <row r="3" spans="1:12" ht="15" customHeight="1" x14ac:dyDescent="0.3">
      <c r="A3" s="22">
        <v>12</v>
      </c>
      <c r="B3" s="22" t="s">
        <v>2</v>
      </c>
      <c r="C3" s="23">
        <v>0</v>
      </c>
      <c r="D3" s="23">
        <v>8.9689171343125995</v>
      </c>
      <c r="E3" s="17">
        <v>80.586045147425097</v>
      </c>
      <c r="F3" s="17">
        <v>76.399726219372099</v>
      </c>
      <c r="G3" s="17">
        <v>33.0050211243015</v>
      </c>
      <c r="H3" s="18">
        <v>0</v>
      </c>
      <c r="I3" s="18">
        <v>4.5079062244304177E-2</v>
      </c>
      <c r="J3" s="18">
        <v>0.40503700623180133</v>
      </c>
      <c r="K3" s="18">
        <v>0.38399596764195454</v>
      </c>
      <c r="L3" s="18">
        <v>0.16588796388194002</v>
      </c>
    </row>
    <row r="4" spans="1:12" ht="15" customHeight="1" x14ac:dyDescent="0.3">
      <c r="A4" s="22">
        <v>13</v>
      </c>
      <c r="B4" s="22" t="s">
        <v>3</v>
      </c>
      <c r="C4" s="23">
        <v>0.48531278862835697</v>
      </c>
      <c r="D4" s="23">
        <v>10.501026205933201</v>
      </c>
      <c r="E4" s="17">
        <v>34.458940867762003</v>
      </c>
      <c r="F4" s="17">
        <v>18.329643375123798</v>
      </c>
      <c r="G4" s="17">
        <v>13.221680846737598</v>
      </c>
      <c r="H4" s="18">
        <v>6.3030414704749278E-3</v>
      </c>
      <c r="I4" s="18">
        <v>0.13638297858502701</v>
      </c>
      <c r="J4" s="18">
        <v>0.44753845026835209</v>
      </c>
      <c r="K4" s="18">
        <v>0.238057815576943</v>
      </c>
      <c r="L4" s="18">
        <v>0.171717714099203</v>
      </c>
    </row>
    <row r="5" spans="1:12" ht="15" customHeight="1" x14ac:dyDescent="0.3">
      <c r="A5" s="22">
        <v>14</v>
      </c>
      <c r="B5" s="22" t="s">
        <v>4</v>
      </c>
      <c r="C5" s="23">
        <v>6.08517952396359</v>
      </c>
      <c r="D5" s="23">
        <v>30.261044654298601</v>
      </c>
      <c r="E5" s="17">
        <v>32.656800345073499</v>
      </c>
      <c r="F5" s="17">
        <v>25.638975708704599</v>
      </c>
      <c r="G5" s="17">
        <v>16.074755003519002</v>
      </c>
      <c r="H5" s="18">
        <v>5.4961685889519198E-2</v>
      </c>
      <c r="I5" s="18">
        <v>0.27331946813213287</v>
      </c>
      <c r="J5" s="18">
        <v>0.29495806913410155</v>
      </c>
      <c r="K5" s="18">
        <v>0.23157267980041055</v>
      </c>
      <c r="L5" s="18">
        <v>0.14518809704383584</v>
      </c>
    </row>
    <row r="6" spans="1:12" ht="15" customHeight="1" x14ac:dyDescent="0.3">
      <c r="A6" s="22">
        <v>15</v>
      </c>
      <c r="B6" s="22" t="s">
        <v>5</v>
      </c>
      <c r="C6" s="23">
        <v>3.1836126626641397</v>
      </c>
      <c r="D6" s="23">
        <v>19.6077036555353</v>
      </c>
      <c r="E6" s="17">
        <v>48.535704638587703</v>
      </c>
      <c r="F6" s="17">
        <v>27.493655083055003</v>
      </c>
      <c r="G6" s="17">
        <v>8.3281225890904409</v>
      </c>
      <c r="H6" s="18">
        <v>2.9712070535567282E-2</v>
      </c>
      <c r="I6" s="18">
        <v>0.18299508633259448</v>
      </c>
      <c r="J6" s="18">
        <v>0.45297479075497515</v>
      </c>
      <c r="K6" s="18">
        <v>0.25659321835486354</v>
      </c>
      <c r="L6" s="18">
        <v>7.7724834021999575E-2</v>
      </c>
    </row>
    <row r="7" spans="1:12" ht="15" customHeight="1" x14ac:dyDescent="0.3">
      <c r="A7" s="22">
        <v>16</v>
      </c>
      <c r="B7" s="22" t="s">
        <v>6</v>
      </c>
      <c r="C7" s="23">
        <v>0.23652323542534101</v>
      </c>
      <c r="D7" s="23">
        <v>7.6512845476455302</v>
      </c>
      <c r="E7" s="17">
        <v>9.7168991291762499</v>
      </c>
      <c r="F7" s="17">
        <v>5.3683692259859201</v>
      </c>
      <c r="G7" s="17">
        <v>2.4466935574230999</v>
      </c>
      <c r="H7" s="18">
        <v>9.3046962367152892E-3</v>
      </c>
      <c r="I7" s="18">
        <v>0.30099739845215912</v>
      </c>
      <c r="J7" s="18">
        <v>0.38225755958901247</v>
      </c>
      <c r="K7" s="18">
        <v>0.21118874365346019</v>
      </c>
      <c r="L7" s="18">
        <v>9.6251602068653019E-2</v>
      </c>
    </row>
    <row r="8" spans="1:12" ht="15" customHeight="1" x14ac:dyDescent="0.3">
      <c r="A8" s="22">
        <v>17</v>
      </c>
      <c r="B8" s="22" t="s">
        <v>7</v>
      </c>
      <c r="C8" s="23">
        <v>6.5889434565109299</v>
      </c>
      <c r="D8" s="23">
        <v>8.45006273436924</v>
      </c>
      <c r="E8" s="17">
        <v>6.9669464280490896</v>
      </c>
      <c r="F8" s="17">
        <v>15.0738105232045</v>
      </c>
      <c r="G8" s="17">
        <v>12.6233051773314</v>
      </c>
      <c r="H8" s="18">
        <v>0.13256613081028862</v>
      </c>
      <c r="I8" s="18">
        <v>0.1700108870554366</v>
      </c>
      <c r="J8" s="18">
        <v>0.14017135488033103</v>
      </c>
      <c r="K8" s="18">
        <v>0.30327726301157065</v>
      </c>
      <c r="L8" s="18">
        <v>0.25397436424237307</v>
      </c>
    </row>
    <row r="9" spans="1:12" ht="15" customHeight="1" x14ac:dyDescent="0.3">
      <c r="A9" s="22">
        <v>18</v>
      </c>
      <c r="B9" s="22" t="s">
        <v>8</v>
      </c>
      <c r="C9" s="23">
        <v>2.85632540255919</v>
      </c>
      <c r="D9" s="23">
        <v>18.395310234459501</v>
      </c>
      <c r="E9" s="17">
        <v>68.594153806494305</v>
      </c>
      <c r="F9" s="17">
        <v>24.764673671368502</v>
      </c>
      <c r="G9" s="17">
        <v>9.7124277189771195</v>
      </c>
      <c r="H9" s="18">
        <v>2.2975056189582153E-2</v>
      </c>
      <c r="I9" s="18">
        <v>0.14796398403446426</v>
      </c>
      <c r="J9" s="18">
        <v>0.55174194668752896</v>
      </c>
      <c r="K9" s="18">
        <v>0.19919641109748057</v>
      </c>
      <c r="L9" s="18">
        <v>7.8122601990944021E-2</v>
      </c>
    </row>
    <row r="10" spans="1:12" ht="15" customHeight="1" x14ac:dyDescent="0.3">
      <c r="A10" s="22">
        <v>19</v>
      </c>
      <c r="B10" s="22" t="s">
        <v>9</v>
      </c>
      <c r="C10" s="23">
        <v>9.3258486092359705E-2</v>
      </c>
      <c r="D10" s="23">
        <v>1.33376629570283</v>
      </c>
      <c r="E10" s="17">
        <v>1.6719788272541301</v>
      </c>
      <c r="F10" s="17">
        <v>3.8872721265027299</v>
      </c>
      <c r="G10" s="17">
        <v>1.57060479964146</v>
      </c>
      <c r="H10" s="18">
        <v>1.0898654680148659E-2</v>
      </c>
      <c r="I10" s="18">
        <v>0.15587062250281461</v>
      </c>
      <c r="J10" s="18">
        <v>0.19539583617855416</v>
      </c>
      <c r="K10" s="18">
        <v>0.45428612804804347</v>
      </c>
      <c r="L10" s="18">
        <v>0.18354875859043898</v>
      </c>
    </row>
    <row r="11" spans="1:12" ht="15" customHeight="1" x14ac:dyDescent="0.25">
      <c r="A11" s="53"/>
      <c r="B11" s="53"/>
      <c r="C11" s="24">
        <f t="shared" ref="C11:G11" si="0">SUM(C2:C10)</f>
        <v>24.518814370858564</v>
      </c>
      <c r="D11" s="24">
        <f t="shared" si="0"/>
        <v>152.8069214873907</v>
      </c>
      <c r="E11" s="11">
        <f t="shared" si="0"/>
        <v>500.42745956704505</v>
      </c>
      <c r="F11" s="11">
        <f t="shared" si="0"/>
        <v>283.04210356222262</v>
      </c>
      <c r="G11" s="11">
        <f t="shared" si="0"/>
        <v>160.76498556136013</v>
      </c>
      <c r="H11" s="19">
        <v>2.1861343263167275E-2</v>
      </c>
      <c r="I11" s="19">
        <v>0.13624494696587258</v>
      </c>
      <c r="J11" s="19">
        <v>0.44618864136075487</v>
      </c>
      <c r="K11" s="19">
        <v>0.25236459195420785</v>
      </c>
      <c r="L11" s="19">
        <v>0.14334047645599748</v>
      </c>
    </row>
    <row r="12" spans="1:12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45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20</v>
      </c>
      <c r="B1" s="2" t="s">
        <v>0</v>
      </c>
      <c r="C1" s="2" t="s">
        <v>46</v>
      </c>
      <c r="D1" s="2" t="s">
        <v>47</v>
      </c>
      <c r="E1" s="2" t="s">
        <v>48</v>
      </c>
      <c r="F1" s="2" t="s">
        <v>49</v>
      </c>
    </row>
    <row r="2" spans="1:6" ht="15" customHeight="1" x14ac:dyDescent="0.3">
      <c r="A2" s="5">
        <v>11</v>
      </c>
      <c r="B2" s="5" t="s">
        <v>1</v>
      </c>
      <c r="C2" s="15">
        <v>425.53191459999999</v>
      </c>
      <c r="D2" s="15">
        <v>419.73580759061201</v>
      </c>
      <c r="E2" s="15">
        <f t="shared" ref="E2:E11" si="0">ROUND(D2,0)-ROUND(C2,0)</f>
        <v>-6</v>
      </c>
      <c r="F2" s="26">
        <f t="shared" ref="F2:F11" si="1">D2/C2-1</f>
        <v>-1.3620851481460194E-2</v>
      </c>
    </row>
    <row r="3" spans="1:6" ht="15" customHeight="1" x14ac:dyDescent="0.3">
      <c r="A3" s="8">
        <v>12</v>
      </c>
      <c r="B3" s="8" t="s">
        <v>2</v>
      </c>
      <c r="C3" s="17">
        <v>190.9252908</v>
      </c>
      <c r="D3" s="17">
        <v>198.95970962541901</v>
      </c>
      <c r="E3" s="17">
        <f t="shared" si="0"/>
        <v>8</v>
      </c>
      <c r="F3" s="27">
        <f t="shared" si="1"/>
        <v>4.20814801001681E-2</v>
      </c>
    </row>
    <row r="4" spans="1:6" ht="15" customHeight="1" x14ac:dyDescent="0.3">
      <c r="A4" s="8">
        <v>13</v>
      </c>
      <c r="B4" s="8" t="s">
        <v>3</v>
      </c>
      <c r="C4" s="17">
        <v>87.808459249999999</v>
      </c>
      <c r="D4" s="17">
        <v>76.996604084185805</v>
      </c>
      <c r="E4" s="17">
        <f t="shared" si="0"/>
        <v>-11</v>
      </c>
      <c r="F4" s="27">
        <f t="shared" si="1"/>
        <v>-0.123129995198204</v>
      </c>
    </row>
    <row r="5" spans="1:6" ht="15" customHeight="1" x14ac:dyDescent="0.3">
      <c r="A5" s="8">
        <v>14</v>
      </c>
      <c r="B5" s="8" t="s">
        <v>4</v>
      </c>
      <c r="C5" s="17">
        <v>104.8061246</v>
      </c>
      <c r="D5" s="17">
        <v>110.71675523555901</v>
      </c>
      <c r="E5" s="17">
        <f t="shared" si="0"/>
        <v>6</v>
      </c>
      <c r="F5" s="27">
        <f t="shared" si="1"/>
        <v>5.6395851464953406E-2</v>
      </c>
    </row>
    <row r="6" spans="1:6" ht="15" customHeight="1" x14ac:dyDescent="0.3">
      <c r="A6" s="8">
        <v>15</v>
      </c>
      <c r="B6" s="8" t="s">
        <v>5</v>
      </c>
      <c r="C6" s="17">
        <v>109.741018</v>
      </c>
      <c r="D6" s="17">
        <v>107.14879862893301</v>
      </c>
      <c r="E6" s="17">
        <f t="shared" si="0"/>
        <v>-3</v>
      </c>
      <c r="F6" s="27">
        <f t="shared" si="1"/>
        <v>-2.3621244073633307E-2</v>
      </c>
    </row>
    <row r="7" spans="1:6" ht="15" customHeight="1" x14ac:dyDescent="0.3">
      <c r="A7" s="8">
        <v>16</v>
      </c>
      <c r="B7" s="8" t="s">
        <v>6</v>
      </c>
      <c r="C7" s="17">
        <v>1.3470564140000001</v>
      </c>
      <c r="D7" s="17">
        <v>25.419769695655997</v>
      </c>
      <c r="E7" s="17">
        <f t="shared" si="0"/>
        <v>24</v>
      </c>
      <c r="F7" s="27">
        <f t="shared" si="1"/>
        <v>17.870605144274229</v>
      </c>
    </row>
    <row r="8" spans="1:6" ht="15" customHeight="1" x14ac:dyDescent="0.3">
      <c r="A8" s="8">
        <v>17</v>
      </c>
      <c r="B8" s="8" t="s">
        <v>7</v>
      </c>
      <c r="C8" s="17">
        <v>50.373498080000005</v>
      </c>
      <c r="D8" s="17">
        <v>49.703068319464798</v>
      </c>
      <c r="E8" s="17">
        <f t="shared" si="0"/>
        <v>0</v>
      </c>
      <c r="F8" s="27">
        <f t="shared" si="1"/>
        <v>-1.3309176175743676E-2</v>
      </c>
    </row>
    <row r="9" spans="1:6" ht="15" customHeight="1" x14ac:dyDescent="0.3">
      <c r="A9" s="8">
        <v>18</v>
      </c>
      <c r="B9" s="8" t="s">
        <v>8</v>
      </c>
      <c r="C9" s="17">
        <v>63.071675159999998</v>
      </c>
      <c r="D9" s="17">
        <v>124.32289083385801</v>
      </c>
      <c r="E9" s="17">
        <f t="shared" si="0"/>
        <v>61</v>
      </c>
      <c r="F9" s="27">
        <f t="shared" si="1"/>
        <v>0.97113665553477291</v>
      </c>
    </row>
    <row r="10" spans="1:6" ht="15" customHeight="1" x14ac:dyDescent="0.3">
      <c r="A10" s="8">
        <v>19</v>
      </c>
      <c r="B10" s="8" t="s">
        <v>9</v>
      </c>
      <c r="C10" s="17">
        <v>9.8046983819999998</v>
      </c>
      <c r="D10" s="17">
        <v>8.5568805351931996</v>
      </c>
      <c r="E10" s="17">
        <f t="shared" si="0"/>
        <v>-1</v>
      </c>
      <c r="F10" s="27">
        <f t="shared" si="1"/>
        <v>-0.12726733635147947</v>
      </c>
    </row>
    <row r="11" spans="1:6" ht="15" customHeight="1" x14ac:dyDescent="0.25">
      <c r="A11" s="53"/>
      <c r="B11" s="53"/>
      <c r="C11" s="11">
        <f t="shared" ref="C11:D11" si="2">SUM(C2:C10)</f>
        <v>1043.4097352859999</v>
      </c>
      <c r="D11" s="11">
        <f t="shared" si="2"/>
        <v>1121.5602845488809</v>
      </c>
      <c r="E11" s="25">
        <f t="shared" si="0"/>
        <v>79</v>
      </c>
      <c r="F11" s="28">
        <f t="shared" si="1"/>
        <v>7.4899195033348853E-2</v>
      </c>
    </row>
    <row r="12" spans="1:6" ht="15" customHeight="1" x14ac:dyDescent="0.25">
      <c r="A12" s="3" t="s">
        <v>25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2022-08-30T11:11:37Z</dcterms:created>
  <dcterms:modified xsi:type="dcterms:W3CDTF">2022-10-24T13:33:18Z</dcterms:modified>
</cp:coreProperties>
</file>